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ovaIY\AppData\Local\Microsoft\Windows\Temporary Internet Files\Content.Outlook\VWPCYYR5\"/>
    </mc:Choice>
  </mc:AlternateContent>
  <bookViews>
    <workbookView xWindow="-405" yWindow="-165" windowWidth="15570" windowHeight="1110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'!$D$2:$D$111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'!$A$1:$BB$86</definedName>
  </definedNames>
  <calcPr calcId="152511"/>
</workbook>
</file>

<file path=xl/calcChain.xml><?xml version="1.0" encoding="utf-8"?>
<calcChain xmlns="http://schemas.openxmlformats.org/spreadsheetml/2006/main">
  <c r="AA43" i="13" l="1"/>
  <c r="AB43" i="13"/>
  <c r="AA44" i="13"/>
  <c r="AB44" i="13"/>
  <c r="AC44" i="13"/>
  <c r="AF65" i="13"/>
  <c r="AG65" i="13"/>
  <c r="AH65" i="13"/>
  <c r="AF66" i="13"/>
  <c r="AG66" i="13"/>
  <c r="AH66" i="13"/>
  <c r="AF71" i="13"/>
  <c r="AF70" i="13" s="1"/>
  <c r="AG71" i="13"/>
  <c r="AG70" i="13" s="1"/>
  <c r="AH71" i="13"/>
  <c r="AH70" i="13" s="1"/>
  <c r="AF73" i="13"/>
  <c r="AG73" i="13"/>
  <c r="AH73" i="13"/>
  <c r="AF43" i="13"/>
  <c r="AG43" i="13"/>
  <c r="AF44" i="13"/>
  <c r="AG44" i="13"/>
  <c r="AH44" i="13"/>
  <c r="AF11" i="13"/>
  <c r="AG11" i="13"/>
  <c r="AH11" i="13"/>
  <c r="AF30" i="13"/>
  <c r="AF12" i="13" s="1"/>
  <c r="AG30" i="13"/>
  <c r="AG12" i="13" s="1"/>
  <c r="AH30" i="13"/>
  <c r="AH12" i="13" s="1"/>
  <c r="AF31" i="13"/>
  <c r="AF72" i="13" s="1"/>
  <c r="AG31" i="13"/>
  <c r="AG72" i="13" s="1"/>
  <c r="AH31" i="13"/>
  <c r="AH29" i="13" s="1"/>
  <c r="AH10" i="13" s="1"/>
  <c r="F45" i="13"/>
  <c r="AO45" i="13"/>
  <c r="E45" i="13" s="1"/>
  <c r="AF64" i="13" l="1"/>
  <c r="AH72" i="13"/>
  <c r="AG64" i="13"/>
  <c r="AG29" i="13"/>
  <c r="AG10" i="13" s="1"/>
  <c r="AO43" i="13"/>
  <c r="AO24" i="13" s="1"/>
  <c r="AF29" i="13"/>
  <c r="AF10" i="13" s="1"/>
  <c r="AH64" i="13"/>
  <c r="F65" i="13"/>
  <c r="E69" i="13"/>
  <c r="F41" i="13"/>
  <c r="F42" i="13"/>
  <c r="AA40" i="13"/>
  <c r="AB40" i="13"/>
  <c r="AC40" i="13"/>
  <c r="F40" i="13" s="1"/>
  <c r="AD40" i="13"/>
  <c r="AA39" i="13"/>
  <c r="AB39" i="13"/>
  <c r="AC39" i="13"/>
  <c r="F39" i="13" s="1"/>
  <c r="AD39" i="13"/>
  <c r="F57" i="13" l="1"/>
  <c r="E57" i="13"/>
  <c r="F56" i="13"/>
  <c r="E56" i="13"/>
  <c r="X65" i="13"/>
  <c r="X66" i="13"/>
  <c r="X71" i="13"/>
  <c r="X70" i="13" s="1"/>
  <c r="X73" i="13"/>
  <c r="X11" i="13"/>
  <c r="X24" i="13"/>
  <c r="X30" i="13"/>
  <c r="X31" i="13"/>
  <c r="X72" i="13" s="1"/>
  <c r="X44" i="13"/>
  <c r="U65" i="13"/>
  <c r="U66" i="13"/>
  <c r="U71" i="13"/>
  <c r="U70" i="13" s="1"/>
  <c r="U72" i="13"/>
  <c r="U73" i="13"/>
  <c r="U24" i="13"/>
  <c r="U29" i="13"/>
  <c r="U23" i="13" s="1"/>
  <c r="U30" i="13"/>
  <c r="U25" i="13" s="1"/>
  <c r="X25" i="13" l="1"/>
  <c r="X12" i="13" s="1"/>
  <c r="U64" i="13"/>
  <c r="X29" i="13"/>
  <c r="X23" i="13" s="1"/>
  <c r="X64" i="13"/>
  <c r="U10" i="13"/>
  <c r="U11" i="13"/>
  <c r="U12" i="13"/>
  <c r="AY68" i="13"/>
  <c r="AY67" i="13" s="1"/>
  <c r="AY43" i="13"/>
  <c r="AY44" i="13"/>
  <c r="O68" i="13"/>
  <c r="N68" i="13"/>
  <c r="N67" i="13" s="1"/>
  <c r="O66" i="13"/>
  <c r="N66" i="13"/>
  <c r="R65" i="13"/>
  <c r="R66" i="13"/>
  <c r="R71" i="13"/>
  <c r="R70" i="13" s="1"/>
  <c r="R73" i="13"/>
  <c r="O65" i="13"/>
  <c r="O71" i="13"/>
  <c r="O70" i="13" s="1"/>
  <c r="O73" i="13"/>
  <c r="N43" i="13"/>
  <c r="O43" i="13"/>
  <c r="N44" i="13"/>
  <c r="O44" i="13"/>
  <c r="I65" i="13"/>
  <c r="I64" i="13" s="1"/>
  <c r="I66" i="13"/>
  <c r="I68" i="13"/>
  <c r="I71" i="13"/>
  <c r="I70" i="13" s="1"/>
  <c r="I73" i="13"/>
  <c r="AA68" i="13"/>
  <c r="AB68" i="13"/>
  <c r="AK68" i="13"/>
  <c r="AL68" i="13"/>
  <c r="AP68" i="13"/>
  <c r="AQ68" i="13"/>
  <c r="AU68" i="13"/>
  <c r="AV68" i="13"/>
  <c r="H68" i="13"/>
  <c r="AT72" i="13"/>
  <c r="K65" i="13"/>
  <c r="N65" i="13"/>
  <c r="N64" i="13" s="1"/>
  <c r="Q65" i="13"/>
  <c r="T65" i="13"/>
  <c r="W65" i="13"/>
  <c r="Z65" i="13"/>
  <c r="AA65" i="13"/>
  <c r="AB65" i="13"/>
  <c r="AE65" i="13"/>
  <c r="AJ65" i="13"/>
  <c r="AK65" i="13"/>
  <c r="AL65" i="13"/>
  <c r="AO65" i="13"/>
  <c r="AP65" i="13"/>
  <c r="AQ65" i="13"/>
  <c r="AT65" i="13"/>
  <c r="AU65" i="13"/>
  <c r="AV65" i="13"/>
  <c r="AY65" i="13"/>
  <c r="K66" i="13"/>
  <c r="Q66" i="13"/>
  <c r="T66" i="13"/>
  <c r="W66" i="13"/>
  <c r="Z66" i="13"/>
  <c r="AA66" i="13"/>
  <c r="AB66" i="13"/>
  <c r="AE66" i="13"/>
  <c r="AJ66" i="13"/>
  <c r="AK66" i="13"/>
  <c r="AL66" i="13"/>
  <c r="AO66" i="13"/>
  <c r="AP66" i="13"/>
  <c r="AQ66" i="13"/>
  <c r="AT66" i="13"/>
  <c r="AU66" i="13"/>
  <c r="AV66" i="13"/>
  <c r="H66" i="13"/>
  <c r="H65" i="13"/>
  <c r="W44" i="13"/>
  <c r="W43" i="13"/>
  <c r="I43" i="13"/>
  <c r="K43" i="13"/>
  <c r="L43" i="13"/>
  <c r="T43" i="13"/>
  <c r="Z43" i="13"/>
  <c r="AE43" i="13"/>
  <c r="AJ43" i="13"/>
  <c r="AK43" i="13"/>
  <c r="AL43" i="13"/>
  <c r="AP43" i="13"/>
  <c r="AQ43" i="13"/>
  <c r="AT43" i="13"/>
  <c r="AU43" i="13"/>
  <c r="AV43" i="13"/>
  <c r="I44" i="13"/>
  <c r="K44" i="13"/>
  <c r="L44" i="13"/>
  <c r="R44" i="13"/>
  <c r="S25" i="13"/>
  <c r="T44" i="13"/>
  <c r="Z44" i="13"/>
  <c r="AE44" i="13"/>
  <c r="AJ44" i="13"/>
  <c r="AK44" i="13"/>
  <c r="AL44" i="13"/>
  <c r="AO44" i="13"/>
  <c r="AP44" i="13"/>
  <c r="AQ44" i="13"/>
  <c r="AT44" i="13"/>
  <c r="AU44" i="13"/>
  <c r="AV44" i="13"/>
  <c r="AX12" i="13"/>
  <c r="H44" i="13"/>
  <c r="H43" i="13"/>
  <c r="H24" i="13"/>
  <c r="M25" i="13"/>
  <c r="E50" i="13"/>
  <c r="F47" i="13"/>
  <c r="F48" i="13"/>
  <c r="F49" i="13"/>
  <c r="F50" i="13"/>
  <c r="F51" i="13"/>
  <c r="E46" i="13"/>
  <c r="E47" i="13"/>
  <c r="E48" i="13"/>
  <c r="E49" i="13"/>
  <c r="E51" i="13"/>
  <c r="I11" i="13"/>
  <c r="K11" i="13"/>
  <c r="L11" i="13"/>
  <c r="M11" i="13"/>
  <c r="N11" i="13"/>
  <c r="O11" i="13"/>
  <c r="P11" i="13"/>
  <c r="Q11" i="13"/>
  <c r="R11" i="13"/>
  <c r="S11" i="13"/>
  <c r="W11" i="13"/>
  <c r="AA11" i="13"/>
  <c r="AB11" i="13"/>
  <c r="AE11" i="13"/>
  <c r="AJ11" i="13"/>
  <c r="AK11" i="13"/>
  <c r="AL11" i="13"/>
  <c r="AP11" i="13"/>
  <c r="AQ11" i="13"/>
  <c r="AS11" i="13"/>
  <c r="AT11" i="13"/>
  <c r="AU11" i="13"/>
  <c r="AV11" i="13"/>
  <c r="AX11" i="13"/>
  <c r="AY11" i="13"/>
  <c r="AZ11" i="13"/>
  <c r="BA11" i="13"/>
  <c r="M12" i="13"/>
  <c r="P12" i="13"/>
  <c r="S12" i="13"/>
  <c r="AS12" i="13"/>
  <c r="BA12" i="13"/>
  <c r="H73" i="13"/>
  <c r="K73" i="13"/>
  <c r="N73" i="13"/>
  <c r="Q73" i="13"/>
  <c r="T73" i="13"/>
  <c r="Z73" i="13"/>
  <c r="AA73" i="13"/>
  <c r="AB73" i="13"/>
  <c r="AE73" i="13"/>
  <c r="AJ73" i="13"/>
  <c r="AK73" i="13"/>
  <c r="AL73" i="13"/>
  <c r="AO73" i="13"/>
  <c r="AP73" i="13"/>
  <c r="AQ73" i="13"/>
  <c r="AT73" i="13"/>
  <c r="AU73" i="13"/>
  <c r="AV73" i="13"/>
  <c r="AY73" i="13"/>
  <c r="W73" i="13"/>
  <c r="K71" i="13"/>
  <c r="K70" i="13" s="1"/>
  <c r="N71" i="13"/>
  <c r="N70" i="13" s="1"/>
  <c r="Q71" i="13"/>
  <c r="Q70" i="13" s="1"/>
  <c r="T71" i="13"/>
  <c r="T70" i="13" s="1"/>
  <c r="W71" i="13"/>
  <c r="W70" i="13" s="1"/>
  <c r="Z71" i="13"/>
  <c r="Z70" i="13" s="1"/>
  <c r="AA71" i="13"/>
  <c r="AA70" i="13" s="1"/>
  <c r="AB71" i="13"/>
  <c r="AB70" i="13" s="1"/>
  <c r="AE71" i="13"/>
  <c r="AE70" i="13" s="1"/>
  <c r="AJ71" i="13"/>
  <c r="AJ70" i="13" s="1"/>
  <c r="AK71" i="13"/>
  <c r="AK70" i="13" s="1"/>
  <c r="AL71" i="13"/>
  <c r="AL70" i="13" s="1"/>
  <c r="AO71" i="13"/>
  <c r="AO70" i="13" s="1"/>
  <c r="AP71" i="13"/>
  <c r="AP70" i="13" s="1"/>
  <c r="AQ71" i="13"/>
  <c r="AQ70" i="13" s="1"/>
  <c r="AT71" i="13"/>
  <c r="AT70" i="13" s="1"/>
  <c r="AU71" i="13"/>
  <c r="AU70" i="13" s="1"/>
  <c r="AV71" i="13"/>
  <c r="AV70" i="13" s="1"/>
  <c r="AY71" i="13"/>
  <c r="AY70" i="13" s="1"/>
  <c r="H71" i="13"/>
  <c r="H70" i="13" s="1"/>
  <c r="I30" i="13"/>
  <c r="I12" i="13" s="1"/>
  <c r="K30" i="13"/>
  <c r="K12" i="13" s="1"/>
  <c r="L30" i="13"/>
  <c r="N30" i="13"/>
  <c r="O30" i="13"/>
  <c r="O12" i="13" s="1"/>
  <c r="Q30" i="13"/>
  <c r="Q12" i="13" s="1"/>
  <c r="R30" i="13"/>
  <c r="R12" i="13" s="1"/>
  <c r="T30" i="13"/>
  <c r="T12" i="13" s="1"/>
  <c r="W30" i="13"/>
  <c r="Z30" i="13"/>
  <c r="Z12" i="13" s="1"/>
  <c r="AA30" i="13"/>
  <c r="AA12" i="13" s="1"/>
  <c r="AB30" i="13"/>
  <c r="AB25" i="13" s="1"/>
  <c r="AE30" i="13"/>
  <c r="AE12" i="13" s="1"/>
  <c r="AJ30" i="13"/>
  <c r="AJ25" i="13" s="1"/>
  <c r="AK30" i="13"/>
  <c r="AK12" i="13" s="1"/>
  <c r="AL30" i="13"/>
  <c r="AL12" i="13" s="1"/>
  <c r="AO30" i="13"/>
  <c r="AO12" i="13" s="1"/>
  <c r="AO10" i="13" s="1"/>
  <c r="AP30" i="13"/>
  <c r="AP12" i="13" s="1"/>
  <c r="AQ30" i="13"/>
  <c r="AQ12" i="13" s="1"/>
  <c r="AT30" i="13"/>
  <c r="AT12" i="13" s="1"/>
  <c r="AU30" i="13"/>
  <c r="AU12" i="13" s="1"/>
  <c r="AV30" i="13"/>
  <c r="AV25" i="13" s="1"/>
  <c r="AY30" i="13"/>
  <c r="AZ30" i="13"/>
  <c r="H30" i="13"/>
  <c r="I24" i="13"/>
  <c r="K24" i="13"/>
  <c r="L24" i="13"/>
  <c r="N24" i="13"/>
  <c r="O24" i="13"/>
  <c r="Q24" i="13"/>
  <c r="R24" i="13"/>
  <c r="W24" i="13"/>
  <c r="AA24" i="13"/>
  <c r="AB24" i="13"/>
  <c r="AE24" i="13"/>
  <c r="AF24" i="13"/>
  <c r="AG24" i="13"/>
  <c r="AJ24" i="13"/>
  <c r="AK24" i="13"/>
  <c r="AL24" i="13"/>
  <c r="AP24" i="13"/>
  <c r="AQ24" i="13"/>
  <c r="AT24" i="13"/>
  <c r="AU24" i="13"/>
  <c r="AV24" i="13"/>
  <c r="AY24" i="13"/>
  <c r="AZ24" i="13"/>
  <c r="E20" i="13"/>
  <c r="E22" i="13"/>
  <c r="E21" i="13"/>
  <c r="T24" i="13"/>
  <c r="AO33" i="13"/>
  <c r="AO72" i="13" s="1"/>
  <c r="H31" i="13"/>
  <c r="H29" i="13" s="1"/>
  <c r="I31" i="13"/>
  <c r="I29" i="13" s="1"/>
  <c r="K31" i="13"/>
  <c r="K29" i="13" s="1"/>
  <c r="L31" i="13"/>
  <c r="L29" i="13" s="1"/>
  <c r="O31" i="13"/>
  <c r="O29" i="13" s="1"/>
  <c r="Q31" i="13"/>
  <c r="Q29" i="13" s="1"/>
  <c r="Q23" i="13" s="1"/>
  <c r="R31" i="13"/>
  <c r="R29" i="13" s="1"/>
  <c r="R23" i="13" s="1"/>
  <c r="T31" i="13"/>
  <c r="T72" i="13" s="1"/>
  <c r="W31" i="13"/>
  <c r="W72" i="13" s="1"/>
  <c r="Z31" i="13"/>
  <c r="Z29" i="13" s="1"/>
  <c r="AA31" i="13"/>
  <c r="AA29" i="13" s="1"/>
  <c r="AB31" i="13"/>
  <c r="AB29" i="13" s="1"/>
  <c r="AB23" i="13" s="1"/>
  <c r="AE31" i="13"/>
  <c r="AE29" i="13" s="1"/>
  <c r="AG23" i="13"/>
  <c r="AJ31" i="13"/>
  <c r="AJ29" i="13" s="1"/>
  <c r="AK31" i="13"/>
  <c r="AK29" i="13" s="1"/>
  <c r="AL31" i="13"/>
  <c r="AL29" i="13" s="1"/>
  <c r="AL23" i="13" s="1"/>
  <c r="AP31" i="13"/>
  <c r="AP29" i="13" s="1"/>
  <c r="AQ31" i="13"/>
  <c r="AQ29" i="13" s="1"/>
  <c r="AT29" i="13"/>
  <c r="AT23" i="13" s="1"/>
  <c r="AU31" i="13"/>
  <c r="AU29" i="13" s="1"/>
  <c r="AV31" i="13"/>
  <c r="AV29" i="13" s="1"/>
  <c r="AY31" i="13"/>
  <c r="AY29" i="13" s="1"/>
  <c r="AZ31" i="13"/>
  <c r="AZ29" i="13" s="1"/>
  <c r="N31" i="13"/>
  <c r="N29" i="13" s="1"/>
  <c r="F24" i="13" l="1"/>
  <c r="AY23" i="13"/>
  <c r="N12" i="13"/>
  <c r="E24" i="13"/>
  <c r="E66" i="13"/>
  <c r="F66" i="13"/>
  <c r="O64" i="13"/>
  <c r="F43" i="13"/>
  <c r="F11" i="13"/>
  <c r="H10" i="13"/>
  <c r="AV72" i="13"/>
  <c r="X10" i="13"/>
  <c r="AB72" i="13"/>
  <c r="AJ72" i="13"/>
  <c r="F68" i="13"/>
  <c r="AL64" i="13"/>
  <c r="Q72" i="13"/>
  <c r="O67" i="13"/>
  <c r="F67" i="13" s="1"/>
  <c r="AY25" i="13"/>
  <c r="O72" i="13"/>
  <c r="W25" i="13"/>
  <c r="W12" i="13" s="1"/>
  <c r="AV64" i="13"/>
  <c r="AP64" i="13"/>
  <c r="AB64" i="13"/>
  <c r="Z72" i="13"/>
  <c r="I72" i="13"/>
  <c r="N25" i="13"/>
  <c r="R72" i="13"/>
  <c r="AU64" i="13"/>
  <c r="AA64" i="13"/>
  <c r="AV12" i="13"/>
  <c r="AU72" i="13"/>
  <c r="AA72" i="13"/>
  <c r="AZ25" i="13"/>
  <c r="AT25" i="13"/>
  <c r="AF25" i="13"/>
  <c r="AQ64" i="13"/>
  <c r="AK64" i="13"/>
  <c r="AE64" i="13"/>
  <c r="N72" i="13"/>
  <c r="AY72" i="13"/>
  <c r="AE72" i="13"/>
  <c r="H72" i="13"/>
  <c r="AT64" i="13"/>
  <c r="AO64" i="13"/>
  <c r="AJ64" i="13"/>
  <c r="Z64" i="13"/>
  <c r="W64" i="13"/>
  <c r="T64" i="13"/>
  <c r="R64" i="13"/>
  <c r="E68" i="13"/>
  <c r="E67" i="13" s="1"/>
  <c r="AY12" i="13"/>
  <c r="N23" i="13"/>
  <c r="Q64" i="13"/>
  <c r="K23" i="13"/>
  <c r="E44" i="13"/>
  <c r="E43" i="13" s="1"/>
  <c r="K64" i="13"/>
  <c r="K72" i="13"/>
  <c r="H64" i="13"/>
  <c r="H25" i="13"/>
  <c r="H12" i="13" s="1"/>
  <c r="I23" i="13"/>
  <c r="AV23" i="13"/>
  <c r="AF23" i="13"/>
  <c r="O23" i="13"/>
  <c r="L25" i="13"/>
  <c r="AZ23" i="13"/>
  <c r="AU23" i="13"/>
  <c r="AP23" i="13"/>
  <c r="AJ23" i="13"/>
  <c r="AE23" i="13"/>
  <c r="L23" i="13"/>
  <c r="I25" i="13"/>
  <c r="AP25" i="13"/>
  <c r="AL25" i="13"/>
  <c r="Z25" i="13"/>
  <c r="R25" i="13"/>
  <c r="AU25" i="13"/>
  <c r="AQ25" i="13"/>
  <c r="AE25" i="13"/>
  <c r="AA25" i="13"/>
  <c r="O25" i="13"/>
  <c r="K25" i="13"/>
  <c r="T25" i="13"/>
  <c r="AO25" i="13"/>
  <c r="AO23" i="13" s="1"/>
  <c r="AK25" i="13"/>
  <c r="AG25" i="13"/>
  <c r="Q25" i="13"/>
  <c r="AQ23" i="13"/>
  <c r="AK23" i="13"/>
  <c r="AA23" i="13"/>
  <c r="AY10" i="13"/>
  <c r="AT10" i="13"/>
  <c r="AJ10" i="13"/>
  <c r="AE10" i="13"/>
  <c r="N10" i="13"/>
  <c r="AZ12" i="13"/>
  <c r="AJ12" i="13"/>
  <c r="AB12" i="13"/>
  <c r="L12" i="13"/>
  <c r="AO29" i="13"/>
  <c r="E65" i="13"/>
  <c r="G65" i="13" s="1"/>
  <c r="AZ10" i="13"/>
  <c r="AU10" i="13"/>
  <c r="AP10" i="13"/>
  <c r="AK10" i="13"/>
  <c r="AA10" i="13"/>
  <c r="O10" i="13"/>
  <c r="I10" i="13"/>
  <c r="AV10" i="13"/>
  <c r="AQ10" i="13"/>
  <c r="AL10" i="13"/>
  <c r="AB10" i="13"/>
  <c r="Q10" i="13"/>
  <c r="K10" i="13"/>
  <c r="R10" i="13"/>
  <c r="L10" i="13"/>
  <c r="T11" i="13"/>
  <c r="E11" i="13" s="1"/>
  <c r="W29" i="13"/>
  <c r="W23" i="13" s="1"/>
  <c r="T29" i="13"/>
  <c r="H23" i="13"/>
  <c r="E73" i="13"/>
  <c r="F73" i="13"/>
  <c r="E70" i="13"/>
  <c r="F70" i="13"/>
  <c r="E71" i="13"/>
  <c r="F71" i="13"/>
  <c r="E62" i="13"/>
  <c r="F62" i="13"/>
  <c r="F54" i="13"/>
  <c r="F55" i="13"/>
  <c r="E58" i="13"/>
  <c r="F58" i="13"/>
  <c r="E59" i="13"/>
  <c r="F59" i="13"/>
  <c r="E60" i="13"/>
  <c r="F60" i="13"/>
  <c r="E61" i="13"/>
  <c r="F61" i="13"/>
  <c r="E42" i="13"/>
  <c r="F44" i="13"/>
  <c r="E38" i="13"/>
  <c r="F38" i="13"/>
  <c r="E39" i="13"/>
  <c r="E40" i="13"/>
  <c r="E41" i="13"/>
  <c r="E34" i="13"/>
  <c r="F34" i="13"/>
  <c r="E35" i="13"/>
  <c r="F35" i="13"/>
  <c r="G35" i="13" s="1"/>
  <c r="E36" i="13"/>
  <c r="F36" i="13"/>
  <c r="E37" i="13"/>
  <c r="F37" i="13"/>
  <c r="G37" i="13" s="1"/>
  <c r="E31" i="13"/>
  <c r="F31" i="13"/>
  <c r="E32" i="13"/>
  <c r="F32" i="13"/>
  <c r="G32" i="13" s="1"/>
  <c r="E33" i="13"/>
  <c r="F33" i="13"/>
  <c r="E30" i="13"/>
  <c r="F30" i="13"/>
  <c r="F29" i="13"/>
  <c r="E28" i="13"/>
  <c r="E26" i="13"/>
  <c r="E27" i="13"/>
  <c r="F10" i="13" l="1"/>
  <c r="E12" i="13"/>
  <c r="F23" i="13"/>
  <c r="F64" i="13"/>
  <c r="G66" i="13"/>
  <c r="E72" i="13"/>
  <c r="F72" i="13"/>
  <c r="G44" i="13"/>
  <c r="G31" i="13"/>
  <c r="G38" i="13"/>
  <c r="G43" i="13"/>
  <c r="G36" i="13"/>
  <c r="E64" i="13"/>
  <c r="G73" i="13"/>
  <c r="F25" i="13"/>
  <c r="E25" i="13"/>
  <c r="G24" i="13"/>
  <c r="G30" i="13"/>
  <c r="E29" i="13"/>
  <c r="G29" i="13" s="1"/>
  <c r="T23" i="13"/>
  <c r="T10" i="13"/>
  <c r="W10" i="13"/>
  <c r="G11" i="13"/>
  <c r="F12" i="13"/>
  <c r="G12" i="13" s="1"/>
  <c r="E13" i="13"/>
  <c r="E14" i="13"/>
  <c r="E15" i="13"/>
  <c r="E17" i="13"/>
  <c r="E18" i="13"/>
  <c r="E19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64" i="13" l="1"/>
  <c r="C8" i="8"/>
  <c r="D8" i="8" s="1"/>
  <c r="G72" i="13"/>
  <c r="G25" i="13"/>
  <c r="E23" i="13"/>
  <c r="G23" i="13" s="1"/>
  <c r="E10" i="13"/>
  <c r="G10" i="13" s="1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<sst xmlns="http://schemas.openxmlformats.org/spreadsheetml/2006/main" count="1557" uniqueCount="352">
  <si>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</si>
  <si>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</si>
  <si>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</si>
  <si>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</si>
  <si>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</si>
  <si>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</si>
  <si>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</si>
  <si>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</si>
  <si>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</si>
  <si>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</si>
  <si>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</si>
  <si>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</si>
  <si>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</si>
  <si>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</si>
  <si>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</si>
  <si>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</si>
  <si>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</si>
  <si>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</si>
  <si>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</si>
  <si>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</si>
  <si>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</si>
  <si>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</si>
  <si>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</si>
  <si>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</si>
  <si>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</si>
  <si>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</si>
  <si>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</si>
  <si>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</si>
  <si>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</si>
  <si>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</si>
  <si>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</si>
  <si>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</si>
  <si>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</si>
  <si>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</si>
  <si>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</si>
  <si>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</si>
  <si>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</si>
  <si>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</si>
  <si>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</si>
  <si>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</si>
  <si>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</si>
  <si>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</si>
  <si>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</si>
  <si>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</si>
  <si>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</si>
  <si>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</si>
  <si>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</si>
  <si>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</si>
  <si>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</si>
  <si>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</si>
  <si>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</si>
  <si>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</si>
  <si>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</si>
  <si>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</si>
  <si>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</si>
  <si>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</si>
  <si>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</si>
  <si>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</si>
  <si>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</si>
  <si>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</si>
  <si>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</si>
  <si>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</si>
  <si>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</si>
  <si>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</si>
  <si>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</si>
  <si>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</si>
  <si>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</si>
  <si>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</si>
  <si>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</si>
  <si>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</si>
  <si>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</si>
  <si>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</si>
  <si>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</si>
  <si>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</si>
  <si>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</si>
  <si>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</si>
  <si>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</si>
  <si>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</si>
  <si>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</si>
  <si>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</si>
  <si>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</si>
  <si>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</si>
  <si>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</si>
  <si>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</si>
  <si>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</si>
  <si>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</si>
  <si>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</si>
  <si>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</si>
  <si>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</si>
  <si>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</si>
  <si>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</si>
  <si>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</si>
  <si>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</si>
  <si>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</si>
  <si>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</si>
  <si>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</si>
  <si>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</si>
  <si>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</si>
  <si>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</si>
  <si>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</si>
  <si>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</si>
  <si>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</si>
  <si>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</si>
  <si>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</si>
  <si>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</si>
  <si>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</si>
  <si>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</si>
  <si>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</si>
  <si>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</si>
  <si>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</si>
  <si>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</si>
  <si>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</si>
  <si>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</si>
  <si>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</si>
  <si>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</si>
  <si>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</si>
  <si>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</si>
  <si>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</si>
  <si>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</si>
  <si>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</si>
  <si>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</si>
  <si>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</si>
  <si>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</si>
  <si>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</si>
  <si>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</si>
  <si>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</si>
  <si>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</si>
  <si>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</si>
  <si>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</si>
  <si>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</si>
  <si>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</si>
  <si>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</si>
  <si>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</si>
  <si>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</si>
  <si>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</si>
  <si>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</si>
  <si>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</si>
  <si>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</si>
  <si>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</si>
  <si>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</si>
  <si>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</si>
  <si>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</si>
  <si>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</si>
  <si>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</si>
  <si>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</si>
  <si>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</si>
  <si>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</si>
  <si>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</si>
  <si>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</si>
  <si>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</si>
  <si>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</si>
  <si>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</si>
  <si>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</si>
  <si>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</si>
  <si>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</si>
  <si>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</si>
  <si>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</si>
  <si>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</si>
  <si>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</si>
  <si>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</si>
  <si>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</si>
  <si>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</si>
  <si>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</si>
  <si>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</si>
  <si>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</si>
  <si>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</si>
  <si>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</si>
  <si>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</si>
  <si>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</si>
  <si>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</si>
  <si>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</si>
  <si>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</si>
  <si>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</si>
  <si>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</si>
  <si>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</si>
  <si>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</si>
  <si>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</si>
  <si>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</si>
  <si>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</si>
  <si>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</si>
  <si>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</si>
  <si>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</si>
  <si>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</si>
  <si>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</si>
  <si>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</si>
  <si>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</si>
  <si>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</si>
  <si>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</si>
  <si>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</si>
  <si>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</si>
  <si>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</si>
  <si>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</si>
  <si>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</si>
  <si>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</si>
  <si>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</si>
  <si>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</si>
  <si>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</si>
  <si>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</si>
  <si>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</si>
  <si>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</si>
  <si>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</si>
  <si>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</si>
  <si>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</si>
  <si>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</si>
  <si>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</si>
  <si>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</si>
  <si>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</si>
  <si>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</si>
  <si>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</si>
  <si>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</si>
  <si>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</si>
  <si>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</si>
  <si>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</si>
  <si>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</si>
  <si>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</si>
  <si>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</si>
  <si>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</si>
  <si>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</si>
  <si>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</si>
  <si>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</si>
  <si>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</si>
  <si>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</si>
  <si>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</si>
  <si>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</si>
  <si>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</si>
  <si>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</si>
  <si>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</si>
  <si>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</si>
  <si>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</si>
  <si>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</si>
  <si>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</si>
  <si>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</si>
  <si>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</si>
  <si>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</si>
  <si>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</si>
  <si>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</si>
  <si>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</si>
  <si>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</si>
  <si>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</si>
  <si>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</si>
  <si>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</si>
  <si>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</si>
  <si>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</si>
  <si>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</si>
  <si>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</si>
  <si>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</si>
  <si>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</si>
  <si>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</si>
  <si>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</si>
  <si>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</si>
  <si>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</si>
  <si>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</si>
  <si>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</si>
  <si>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</si>
  <si>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</si>
  <si>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</si>
  <si>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</si>
  <si>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</si>
  <si>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</si>
  <si>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</si>
  <si>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</si>
  <si>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</si>
  <si>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</si>
  <si>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</si>
  <si>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</si>
  <si>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</si>
  <si>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</si>
  <si>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</si>
  <si>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</si>
  <si>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</si>
  <si>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</si>
  <si>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</si>
  <si>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</si>
  <si>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</si>
  <si>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</si>
  <si>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</si>
  <si>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</si>
  <si>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</si>
  <si>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</si>
  <si>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</si>
  <si>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</si>
  <si>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</si>
  <si>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</si>
  <si>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</si>
  <si>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</si>
  <si>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</si>
  <si>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</si>
  <si>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</si>
  <si>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</si>
  <si>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</si>
  <si>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</si>
  <si>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</si>
  <si>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утвержденной постановлением администрации района от 25.10.2018 № 2422</t>
  </si>
  <si>
    <t>Экологическое просвещение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</si>
  <si>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</si>
  <si>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</si>
  <si>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</si>
  <si>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</si>
  <si>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</si>
  <si>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</si>
  <si>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</si>
  <si>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</si>
  <si>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</si>
  <si>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</si>
  <si>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</si>
  <si>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</si>
  <si>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ответственный исполнитель: управление экологии и природопользования администрации района
</t>
  </si>
  <si>
    <t xml:space="preserve">соисполнитель: управление культуры администрации района
</t>
  </si>
  <si>
    <t xml:space="preserve">соисполнитель: управление образования и молодежной политики администрации района
</t>
  </si>
  <si>
    <t>и природопользования, тел.: 8 (3466) 49 48 08                       ______________________________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</si>
  <si>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</si>
  <si>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</si>
  <si>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</si>
  <si>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</si>
  <si>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Протяженность береговой линии, очищенной от бытового мусора в границах населенных пунктов, км</t>
  </si>
  <si>
    <t>Значение показателя на 2019 год</t>
  </si>
  <si>
    <t>Целевые показатели муниципальной программы «Обеспечение экологической безопасности в Нижневартовском районе»</t>
  </si>
  <si>
    <t>и природопользования, тел.: 8 (3466) 49 48 08                  ____________________________________________________________</t>
  </si>
  <si>
    <t>Специалист  департамента финансов администрации района________________________________________________________ (Ф.И.О. подпись)</t>
  </si>
  <si>
    <t>1.3.1.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</si>
  <si>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</si>
  <si>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 xml:space="preserve">всего </t>
  </si>
  <si>
    <t>1.3.2.</t>
  </si>
  <si>
    <t>Приобретение гидравлического вертикального пресса в сельское поселение Ларьяк</t>
  </si>
  <si>
    <t>муниципальное бюджетное учреждение Нижневартовского района «Управление имущественными и земельными ресурсами»</t>
  </si>
  <si>
    <t>всего</t>
  </si>
  <si>
    <t>1.3.3.</t>
  </si>
  <si>
    <t>Разработка «Генеральной схемы очистки территории Нижневартовского района»</t>
  </si>
  <si>
    <t>И.о. начальника управления экологии и природопользования ________________________________________________________ А.С. Красников</t>
  </si>
  <si>
    <t>И.о. начальника управления экологии и природопользования __________________________ А.С. Красников</t>
  </si>
  <si>
    <t>Управление образования и молодежной политики администрации района</t>
  </si>
  <si>
    <t>МБУ Нижневартовского района «Управление имущественными и земельными ресурсами»</t>
  </si>
  <si>
    <t>Приобретен гидравлический вертикальный пресс в сельское поселение Ларьяк; выделено - 828,7 тыс. рублей, освоено - 100 %</t>
  </si>
  <si>
    <t xml:space="preserve">и природопользования, тел.: 8 (3466) 49 48 08                 </t>
  </si>
  <si>
    <t>4.</t>
  </si>
  <si>
    <t>Количество населения, вовлеченного в мероприятия по очистке берегов водных объектов, чел (нарастающим итогом)</t>
  </si>
  <si>
    <t>1.3.4.</t>
  </si>
  <si>
    <t>Приобретение инсинератора в сельское поселение Ларьяк</t>
  </si>
  <si>
    <t>Управление культуры администрации района</t>
  </si>
  <si>
    <t>Подготовка и проведение международной экологической акции «Спасти и сохранить» (канцелярские товары, изготовление кормушек и скворечников) - 22,6 тыс. рублей, освоено 100 %</t>
  </si>
  <si>
    <t>1.3.5.</t>
  </si>
  <si>
    <t>Приобретение контейнеров для накопления твердых коммунальных отходов</t>
  </si>
  <si>
    <t>Оснащение эколого-биологической лаборатории (приобретены корма для животных, почвогрунт, семена),освоено - 20,0 тыс. рублей; подготовка и проведение международной экологической акции «Спасти и сохранить» (призы, мешки для мусора) - 25,0 тыс. рублей</t>
  </si>
  <si>
    <r>
      <t xml:space="preserve">Пояснения к отчету о </t>
    </r>
    <r>
      <rPr>
        <b/>
        <sz val="2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«Обеспечение экологической безопасности в Нижневартовском районе»                                                                                       </t>
    </r>
  </si>
  <si>
    <t>-</t>
  </si>
  <si>
    <t>Управления экологии и природопользования администрации района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</si>
  <si>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отходами, приобретены контейнеры для сбора, накопления и временного хранения отработанных  компактных люминесцентных ламп, ртутьсодержащих бытовых термометров, батареек и аккумуляторов ЭКОБОКС (МК № 196/19 от 08.07.2019), выделено 93,1 тыс.руб., освоено - 93,0 тыс.руб., 99,9 %</t>
  </si>
  <si>
    <t>управление экологии и природопользования администрации района, муниципальное бюджетное учреждение Нижневартовского района «Управление имущественными и земельными ресурсами»</t>
  </si>
  <si>
    <t xml:space="preserve">Исполнитель:Д.Ф. Заика, гл.специалист управления экологии </t>
  </si>
  <si>
    <t>График (сетевой график)реализации  муниципальной программы «Обеспечение экологической безопасности в Нижневартовском районе» за август 2019 года</t>
  </si>
  <si>
    <t xml:space="preserve">Исполнитель: Д.Ф. Заика, гл.специалист управления экологии </t>
  </si>
  <si>
    <t>И.о. начальника управления экологии и природопользования _____________________ А.С. Красников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</si>
</sst>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4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u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39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0" fontId="23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0" fontId="27" fillId="0" borderId="23" xfId="0" applyFont="1" applyBorder="1" applyAlignment="1">
      <alignment horizontal="justify" vertical="top" wrapText="1"/>
    </xf>
    <xf numFmtId="0" fontId="27" fillId="0" borderId="23" xfId="0" applyFont="1" applyBorder="1" applyAlignment="1">
      <alignment horizontal="center" vertical="top" wrapText="1"/>
    </xf>
    <xf numFmtId="169" fontId="20" fillId="0" borderId="16" xfId="2" applyNumberFormat="1" applyFont="1" applyBorder="1" applyAlignment="1">
      <alignment horizontal="center" vertical="top" wrapText="1"/>
    </xf>
    <xf numFmtId="170" fontId="20" fillId="0" borderId="16" xfId="2" applyNumberFormat="1" applyFont="1" applyBorder="1" applyAlignment="1">
      <alignment horizontal="center" vertical="top" wrapText="1"/>
    </xf>
    <xf numFmtId="169" fontId="20" fillId="0" borderId="5" xfId="2" applyNumberFormat="1" applyFont="1" applyBorder="1" applyAlignment="1">
      <alignment horizontal="center" vertical="top" wrapText="1"/>
    </xf>
    <xf numFmtId="166" fontId="20" fillId="0" borderId="5" xfId="2" applyNumberFormat="1" applyFont="1" applyBorder="1" applyAlignment="1">
      <alignment horizontal="center" vertical="top" wrapText="1"/>
    </xf>
    <xf numFmtId="0" fontId="20" fillId="0" borderId="1" xfId="0" applyFont="1" applyBorder="1"/>
    <xf numFmtId="3" fontId="20" fillId="0" borderId="22" xfId="0" applyNumberFormat="1" applyFont="1" applyBorder="1" applyAlignment="1" applyProtection="1">
      <alignment horizontal="center" vertical="top" wrapText="1"/>
      <protection locked="0"/>
    </xf>
    <xf numFmtId="0" fontId="27" fillId="0" borderId="24" xfId="0" applyFont="1" applyBorder="1" applyAlignment="1">
      <alignment horizontal="justify" vertical="top" wrapText="1"/>
    </xf>
    <xf numFmtId="0" fontId="27" fillId="0" borderId="24" xfId="0" applyFont="1" applyBorder="1" applyAlignment="1">
      <alignment horizontal="center" vertical="top" wrapText="1"/>
    </xf>
    <xf numFmtId="169" fontId="20" fillId="0" borderId="4" xfId="2" applyNumberFormat="1" applyFont="1" applyBorder="1" applyAlignment="1">
      <alignment horizontal="center" vertical="top" wrapText="1"/>
    </xf>
    <xf numFmtId="170" fontId="20" fillId="0" borderId="4" xfId="2" applyNumberFormat="1" applyFont="1" applyBorder="1" applyAlignment="1">
      <alignment horizontal="center" vertical="top" wrapText="1"/>
    </xf>
    <xf numFmtId="169" fontId="20" fillId="0" borderId="1" xfId="2" applyNumberFormat="1" applyFont="1" applyBorder="1" applyAlignment="1">
      <alignment horizontal="center" vertical="top" wrapText="1"/>
    </xf>
    <xf numFmtId="164" fontId="20" fillId="0" borderId="0" xfId="0" applyNumberFormat="1" applyFont="1" applyFill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8" fillId="0" borderId="0" xfId="0" applyFont="1" applyFill="1" applyBorder="1" applyAlignment="1" applyProtection="1">
      <alignment horizontal="left" wrapText="1"/>
    </xf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/>
    </xf>
    <xf numFmtId="164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center"/>
    </xf>
    <xf numFmtId="164" fontId="28" fillId="0" borderId="0" xfId="2" applyNumberFormat="1" applyFont="1" applyFill="1" applyBorder="1" applyAlignment="1" applyProtection="1">
      <alignment vertical="center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center" vertical="top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3" fontId="20" fillId="0" borderId="29" xfId="0" applyNumberFormat="1" applyFont="1" applyBorder="1" applyAlignment="1" applyProtection="1">
      <alignment horizontal="center" vertical="top" wrapText="1"/>
      <protection locked="0"/>
    </xf>
    <xf numFmtId="0" fontId="27" fillId="0" borderId="30" xfId="0" applyFont="1" applyBorder="1" applyAlignment="1">
      <alignment horizontal="justify" vertical="top" wrapText="1"/>
    </xf>
    <xf numFmtId="0" fontId="27" fillId="0" borderId="30" xfId="0" applyFont="1" applyBorder="1" applyAlignment="1">
      <alignment horizontal="center" vertical="top" wrapText="1"/>
    </xf>
    <xf numFmtId="169" fontId="20" fillId="0" borderId="26" xfId="2" applyNumberFormat="1" applyFont="1" applyBorder="1" applyAlignment="1">
      <alignment horizontal="center" vertical="top" wrapText="1"/>
    </xf>
    <xf numFmtId="170" fontId="20" fillId="0" borderId="26" xfId="2" applyNumberFormat="1" applyFont="1" applyBorder="1" applyAlignment="1">
      <alignment horizontal="center" vertical="top" wrapText="1"/>
    </xf>
    <xf numFmtId="169" fontId="20" fillId="0" borderId="10" xfId="2" applyNumberFormat="1" applyFont="1" applyBorder="1" applyAlignment="1">
      <alignment horizontal="center" vertical="top" wrapText="1"/>
    </xf>
    <xf numFmtId="0" fontId="20" fillId="0" borderId="10" xfId="0" applyFont="1" applyBorder="1"/>
    <xf numFmtId="164" fontId="20" fillId="0" borderId="1" xfId="0" applyNumberFormat="1" applyFont="1" applyFill="1" applyBorder="1" applyAlignment="1">
      <alignment horizontal="justify" vertical="top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3" fontId="27" fillId="0" borderId="1" xfId="0" applyNumberFormat="1" applyFont="1" applyBorder="1" applyAlignment="1">
      <alignment horizontal="center" vertical="top" wrapText="1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wrapText="1"/>
    </xf>
    <xf numFmtId="0" fontId="21" fillId="0" borderId="1" xfId="0" applyNumberFormat="1" applyFont="1" applyBorder="1" applyAlignment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23" fillId="0" borderId="10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Border="1" applyAlignment="1">
      <alignment wrapText="1"/>
    </xf>
    <xf numFmtId="164" fontId="19" fillId="0" borderId="1" xfId="2" applyNumberFormat="1" applyFont="1" applyFill="1" applyBorder="1" applyAlignment="1" applyProtection="1">
      <alignment horizontal="center" vertical="top" wrapText="1"/>
    </xf>
    <xf numFmtId="164" fontId="18" fillId="0" borderId="1" xfId="2" applyNumberFormat="1" applyFont="1" applyFill="1" applyBorder="1" applyAlignment="1" applyProtection="1">
      <alignment vertical="top" wrapText="1"/>
    </xf>
    <xf numFmtId="0" fontId="18" fillId="0" borderId="1" xfId="2" applyNumberFormat="1" applyFont="1" applyFill="1" applyBorder="1" applyAlignment="1" applyProtection="1">
      <alignment vertical="top" wrapText="1"/>
    </xf>
    <xf numFmtId="1" fontId="18" fillId="0" borderId="1" xfId="2" applyNumberFormat="1" applyFont="1" applyFill="1" applyBorder="1" applyAlignment="1" applyProtection="1">
      <alignment vertical="top" wrapText="1"/>
    </xf>
    <xf numFmtId="0" fontId="19" fillId="0" borderId="1" xfId="2" applyNumberFormat="1" applyFont="1" applyFill="1" applyBorder="1" applyAlignment="1" applyProtection="1">
      <alignment vertical="top" wrapText="1"/>
    </xf>
    <xf numFmtId="164" fontId="19" fillId="0" borderId="1" xfId="2" applyNumberFormat="1" applyFont="1" applyFill="1" applyBorder="1" applyAlignment="1" applyProtection="1">
      <alignment vertical="top" wrapText="1"/>
    </xf>
    <xf numFmtId="164" fontId="18" fillId="0" borderId="10" xfId="2" applyNumberFormat="1" applyFont="1" applyFill="1" applyBorder="1" applyAlignment="1" applyProtection="1">
      <alignment vertical="top" wrapText="1"/>
    </xf>
    <xf numFmtId="0" fontId="18" fillId="0" borderId="10" xfId="2" applyNumberFormat="1" applyFont="1" applyFill="1" applyBorder="1" applyAlignment="1" applyProtection="1">
      <alignment vertical="top" wrapText="1"/>
    </xf>
    <xf numFmtId="0" fontId="30" fillId="0" borderId="1" xfId="0" applyNumberFormat="1" applyFont="1" applyBorder="1" applyAlignment="1">
      <alignment vertical="top" wrapText="1"/>
    </xf>
    <xf numFmtId="0" fontId="18" fillId="0" borderId="2" xfId="2" applyNumberFormat="1" applyFont="1" applyFill="1" applyBorder="1" applyAlignment="1" applyProtection="1">
      <alignment vertical="top" wrapText="1"/>
    </xf>
    <xf numFmtId="0" fontId="18" fillId="0" borderId="5" xfId="2" applyNumberFormat="1" applyFont="1" applyFill="1" applyBorder="1" applyAlignment="1" applyProtection="1">
      <alignment vertical="top" wrapText="1"/>
    </xf>
    <xf numFmtId="1" fontId="19" fillId="0" borderId="1" xfId="2" applyNumberFormat="1" applyFont="1" applyFill="1" applyBorder="1" applyAlignment="1" applyProtection="1">
      <alignment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30" fillId="0" borderId="5" xfId="2" applyNumberFormat="1" applyFont="1" applyFill="1" applyBorder="1" applyAlignment="1" applyProtection="1">
      <alignment vertical="top" wrapText="1"/>
    </xf>
    <xf numFmtId="0" fontId="30" fillId="0" borderId="1" xfId="2" applyNumberFormat="1" applyFont="1" applyFill="1" applyBorder="1" applyAlignment="1" applyProtection="1">
      <alignment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31" fillId="3" borderId="0" xfId="0" applyNumberFormat="1" applyFont="1" applyFill="1" applyAlignment="1">
      <alignment horizontal="center"/>
    </xf>
    <xf numFmtId="0" fontId="31" fillId="3" borderId="0" xfId="0" applyFont="1" applyFill="1"/>
    <xf numFmtId="0" fontId="31" fillId="3" borderId="0" xfId="0" applyFont="1" applyFill="1" applyAlignment="1">
      <alignment horizontal="right"/>
    </xf>
    <xf numFmtId="0" fontId="32" fillId="3" borderId="0" xfId="0" applyFont="1" applyFill="1"/>
    <xf numFmtId="0" fontId="35" fillId="3" borderId="1" xfId="0" applyNumberFormat="1" applyFont="1" applyFill="1" applyBorder="1" applyAlignment="1">
      <alignment horizontal="left" vertical="top"/>
    </xf>
    <xf numFmtId="0" fontId="35" fillId="3" borderId="1" xfId="0" applyFont="1" applyFill="1" applyBorder="1" applyAlignment="1">
      <alignment horizontal="left" vertical="top" wrapText="1"/>
    </xf>
    <xf numFmtId="0" fontId="33" fillId="3" borderId="0" xfId="0" applyFont="1" applyFill="1"/>
    <xf numFmtId="0" fontId="36" fillId="3" borderId="0" xfId="0" applyFont="1" applyFill="1"/>
    <xf numFmtId="0" fontId="35" fillId="3" borderId="1" xfId="0" applyFont="1" applyFill="1" applyBorder="1" applyAlignment="1">
      <alignment vertical="top" wrapText="1"/>
    </xf>
    <xf numFmtId="0" fontId="37" fillId="3" borderId="0" xfId="0" applyFont="1" applyFill="1"/>
    <xf numFmtId="0" fontId="35" fillId="3" borderId="8" xfId="0" applyFont="1" applyFill="1" applyBorder="1" applyAlignment="1">
      <alignment vertical="top" wrapText="1"/>
    </xf>
    <xf numFmtId="0" fontId="31" fillId="3" borderId="1" xfId="0" applyNumberFormat="1" applyFont="1" applyFill="1" applyBorder="1" applyAlignment="1">
      <alignment horizontal="left" vertical="top"/>
    </xf>
    <xf numFmtId="0" fontId="31" fillId="3" borderId="0" xfId="0" applyNumberFormat="1" applyFont="1" applyFill="1" applyBorder="1" applyAlignment="1">
      <alignment horizontal="center" vertical="top" wrapText="1"/>
    </xf>
    <xf numFmtId="0" fontId="35" fillId="3" borderId="0" xfId="0" applyFont="1" applyFill="1" applyBorder="1" applyAlignment="1">
      <alignment horizontal="left" vertical="top" wrapText="1"/>
    </xf>
    <xf numFmtId="0" fontId="38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5" fillId="0" borderId="0" xfId="0" applyFont="1" applyFill="1" applyBorder="1" applyAlignment="1" applyProtection="1">
      <alignment horizontal="left" wrapText="1"/>
    </xf>
    <xf numFmtId="0" fontId="35" fillId="0" borderId="0" xfId="0" applyFont="1" applyFill="1" applyBorder="1" applyAlignment="1" applyProtection="1"/>
    <xf numFmtId="0" fontId="39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right" vertical="center"/>
    </xf>
    <xf numFmtId="164" fontId="35" fillId="0" borderId="0" xfId="2" applyNumberFormat="1" applyFont="1" applyFill="1" applyBorder="1" applyAlignment="1" applyProtection="1">
      <alignment vertical="center" wrapText="1"/>
    </xf>
    <xf numFmtId="168" fontId="0" fillId="0" borderId="0" xfId="0" applyNumberFormat="1" applyBorder="1" applyAlignment="1">
      <alignment horizontal="justify" vertical="top" wrapText="1"/>
    </xf>
    <xf numFmtId="164" fontId="0" fillId="0" borderId="0" xfId="0" applyNumberFormat="1" applyBorder="1" applyAlignment="1">
      <alignment horizontal="justify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31" fillId="3" borderId="1" xfId="0" applyFont="1" applyFill="1" applyBorder="1" applyAlignment="1">
      <alignment vertical="top"/>
    </xf>
    <xf numFmtId="0" fontId="3" fillId="3" borderId="0" xfId="0" applyFont="1" applyFill="1" applyAlignment="1" applyProtection="1">
      <alignment vertical="center"/>
    </xf>
    <xf numFmtId="164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1" xfId="0" applyNumberFormat="1" applyFont="1" applyFill="1" applyBorder="1" applyAlignment="1" applyProtection="1">
      <alignment horizontal="center" vertical="top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" fontId="19" fillId="3" borderId="1" xfId="0" applyNumberFormat="1" applyFont="1" applyFill="1" applyBorder="1" applyAlignment="1" applyProtection="1">
      <alignment horizontal="center" vertical="center" wrapText="1"/>
    </xf>
    <xf numFmtId="0" fontId="19" fillId="3" borderId="1" xfId="2" applyNumberFormat="1" applyFont="1" applyFill="1" applyBorder="1" applyAlignment="1" applyProtection="1">
      <alignment horizontal="right" vertical="top" wrapText="1"/>
    </xf>
    <xf numFmtId="0" fontId="0" fillId="3" borderId="0" xfId="0" applyFill="1" applyBorder="1" applyAlignment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28" fillId="3" borderId="0" xfId="0" applyFont="1" applyFill="1" applyBorder="1" applyAlignment="1" applyProtection="1">
      <alignment horizontal="left" wrapText="1"/>
    </xf>
    <xf numFmtId="0" fontId="28" fillId="3" borderId="0" xfId="0" applyFont="1" applyFill="1" applyBorder="1" applyAlignment="1" applyProtection="1">
      <alignment horizontal="left"/>
    </xf>
    <xf numFmtId="164" fontId="28" fillId="3" borderId="0" xfId="2" applyNumberFormat="1" applyFont="1" applyFill="1" applyBorder="1" applyAlignment="1" applyProtection="1">
      <alignment vertical="center" wrapText="1"/>
    </xf>
    <xf numFmtId="164" fontId="20" fillId="3" borderId="0" xfId="2" applyNumberFormat="1" applyFont="1" applyFill="1" applyBorder="1" applyAlignment="1" applyProtection="1">
      <alignment vertical="center" wrapText="1"/>
    </xf>
    <xf numFmtId="164" fontId="3" fillId="3" borderId="0" xfId="2" applyNumberFormat="1" applyFont="1" applyFill="1" applyBorder="1" applyAlignment="1" applyProtection="1">
      <alignment vertical="center" wrapText="1"/>
    </xf>
    <xf numFmtId="166" fontId="3" fillId="3" borderId="0" xfId="0" applyNumberFormat="1" applyFont="1" applyFill="1" applyAlignment="1" applyProtection="1">
      <alignment vertical="center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64" fontId="25" fillId="0" borderId="25" xfId="0" applyNumberFormat="1" applyFont="1" applyFill="1" applyBorder="1" applyAlignment="1" applyProtection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justify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25" xfId="0" applyNumberFormat="1" applyFont="1" applyFill="1" applyBorder="1" applyAlignment="1" applyProtection="1">
      <alignment horizontal="left" vertical="top" wrapText="1"/>
    </xf>
    <xf numFmtId="164" fontId="19" fillId="0" borderId="27" xfId="0" applyNumberFormat="1" applyFont="1" applyFill="1" applyBorder="1" applyAlignment="1" applyProtection="1">
      <alignment horizontal="left" vertical="top" wrapText="1"/>
    </xf>
    <xf numFmtId="164" fontId="19" fillId="0" borderId="1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164" fontId="19" fillId="0" borderId="26" xfId="0" applyNumberFormat="1" applyFont="1" applyFill="1" applyBorder="1" applyAlignment="1" applyProtection="1">
      <alignment horizontal="center" vertical="top" wrapText="1"/>
    </xf>
    <xf numFmtId="164" fontId="19" fillId="0" borderId="25" xfId="0" applyNumberFormat="1" applyFont="1" applyFill="1" applyBorder="1" applyAlignment="1" applyProtection="1">
      <alignment horizontal="center" vertical="top" wrapText="1"/>
    </xf>
    <xf numFmtId="164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16" xfId="0" applyNumberFormat="1" applyFont="1" applyFill="1" applyBorder="1" applyAlignment="1" applyProtection="1">
      <alignment horizontal="center" vertical="top" wrapText="1"/>
    </xf>
    <xf numFmtId="164" fontId="19" fillId="0" borderId="6" xfId="0" applyNumberFormat="1" applyFont="1" applyFill="1" applyBorder="1" applyAlignment="1" applyProtection="1">
      <alignment horizontal="center" vertical="top" wrapText="1"/>
    </xf>
    <xf numFmtId="164" fontId="19" fillId="0" borderId="3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4" xfId="0" applyNumberFormat="1" applyFont="1" applyFill="1" applyBorder="1" applyAlignment="1" applyProtection="1">
      <alignment horizontal="left" vertical="top"/>
    </xf>
    <xf numFmtId="0" fontId="18" fillId="0" borderId="7" xfId="0" applyNumberFormat="1" applyFont="1" applyFill="1" applyBorder="1" applyAlignment="1" applyProtection="1">
      <alignment horizontal="left" vertical="top"/>
    </xf>
    <xf numFmtId="0" fontId="18" fillId="0" borderId="2" xfId="0" applyNumberFormat="1" applyFont="1" applyFill="1" applyBorder="1" applyAlignment="1" applyProtection="1">
      <alignment horizontal="left" vertical="top"/>
    </xf>
    <xf numFmtId="164" fontId="19" fillId="0" borderId="9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28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justify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ill="1" applyBorder="1"/>
    <xf numFmtId="0" fontId="19" fillId="0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Border="1"/>
    <xf numFmtId="164" fontId="19" fillId="3" borderId="1" xfId="0" applyNumberFormat="1" applyFont="1" applyFill="1" applyBorder="1" applyAlignment="1" applyProtection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vertical="top"/>
    </xf>
    <xf numFmtId="0" fontId="0" fillId="0" borderId="1" xfId="0" applyNumberFormat="1" applyFill="1" applyBorder="1" applyAlignment="1">
      <alignment horizontal="left" vertical="top" wrapText="1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14" xfId="0" applyNumberFormat="1" applyFont="1" applyBorder="1" applyAlignment="1">
      <alignment horizontal="center" vertical="top" wrapText="1"/>
    </xf>
    <xf numFmtId="3" fontId="20" fillId="0" borderId="15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10" xfId="0" applyFont="1" applyBorder="1" applyAlignment="1">
      <alignment vertical="top" wrapText="1"/>
    </xf>
    <xf numFmtId="0" fontId="26" fillId="0" borderId="8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0" fontId="33" fillId="3" borderId="6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73" t="s">
        <v>39</v>
      </c>
      <c r="B1" s="274"/>
      <c r="C1" s="275" t="s">
        <v>40</v>
      </c>
      <c r="D1" s="267" t="s">
        <v>44</v>
      </c>
      <c r="E1" s="268"/>
      <c r="F1" s="269"/>
      <c r="G1" s="267" t="s">
        <v>17</v>
      </c>
      <c r="H1" s="268"/>
      <c r="I1" s="269"/>
      <c r="J1" s="267" t="s">
        <v>18</v>
      </c>
      <c r="K1" s="268"/>
      <c r="L1" s="269"/>
      <c r="M1" s="267" t="s">
        <v>22</v>
      </c>
      <c r="N1" s="268"/>
      <c r="O1" s="269"/>
      <c r="P1" s="270" t="s">
        <v>23</v>
      </c>
      <c r="Q1" s="271"/>
      <c r="R1" s="267" t="s">
        <v>24</v>
      </c>
      <c r="S1" s="268"/>
      <c r="T1" s="269"/>
      <c r="U1" s="267" t="s">
        <v>25</v>
      </c>
      <c r="V1" s="268"/>
      <c r="W1" s="269"/>
      <c r="X1" s="270" t="s">
        <v>26</v>
      </c>
      <c r="Y1" s="272"/>
      <c r="Z1" s="271"/>
      <c r="AA1" s="270" t="s">
        <v>27</v>
      </c>
      <c r="AB1" s="271"/>
      <c r="AC1" s="267" t="s">
        <v>28</v>
      </c>
      <c r="AD1" s="268"/>
      <c r="AE1" s="269"/>
      <c r="AF1" s="267" t="s">
        <v>29</v>
      </c>
      <c r="AG1" s="268"/>
      <c r="AH1" s="269"/>
      <c r="AI1" s="267" t="s">
        <v>30</v>
      </c>
      <c r="AJ1" s="268"/>
      <c r="AK1" s="269"/>
      <c r="AL1" s="270" t="s">
        <v>31</v>
      </c>
      <c r="AM1" s="271"/>
      <c r="AN1" s="267" t="s">
        <v>32</v>
      </c>
      <c r="AO1" s="268"/>
      <c r="AP1" s="269"/>
      <c r="AQ1" s="267" t="s">
        <v>33</v>
      </c>
      <c r="AR1" s="268"/>
      <c r="AS1" s="269"/>
      <c r="AT1" s="267" t="s">
        <v>34</v>
      </c>
      <c r="AU1" s="268"/>
      <c r="AV1" s="269"/>
    </row>
    <row r="2" spans="1:48" ht="39" customHeight="1" x14ac:dyDescent="0.25">
      <c r="A2" s="274"/>
      <c r="B2" s="274"/>
      <c r="C2" s="27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75" t="s">
        <v>82</v>
      </c>
      <c r="B3" s="27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75"/>
      <c r="B4" s="27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75"/>
      <c r="B5" s="27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75"/>
      <c r="B6" s="27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75"/>
      <c r="B7" s="27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75"/>
      <c r="B8" s="27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75"/>
      <c r="B9" s="27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76" t="s">
        <v>57</v>
      </c>
      <c r="B1" s="276"/>
      <c r="C1" s="276"/>
      <c r="D1" s="276"/>
      <c r="E1" s="276"/>
    </row>
    <row r="2" spans="1:5" x14ac:dyDescent="0.25">
      <c r="A2" s="12"/>
      <c r="B2" s="12"/>
      <c r="C2" s="12"/>
      <c r="D2" s="12"/>
      <c r="E2" s="12"/>
    </row>
    <row r="3" spans="1:5" x14ac:dyDescent="0.25">
      <c r="A3" s="277" t="s">
        <v>129</v>
      </c>
      <c r="B3" s="277"/>
      <c r="C3" s="277"/>
      <c r="D3" s="277"/>
      <c r="E3" s="277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39.75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78" t="s">
        <v>78</v>
      </c>
      <c r="B26" s="278"/>
      <c r="C26" s="278"/>
      <c r="D26" s="278"/>
      <c r="E26" s="27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78" t="s">
        <v>79</v>
      </c>
      <c r="B28" s="278"/>
      <c r="C28" s="278"/>
      <c r="D28" s="278"/>
      <c r="E28" s="278"/>
    </row>
    <row r="29" spans="1:5" x14ac:dyDescent="0.25">
      <c r="A29" s="278"/>
      <c r="B29" s="278"/>
      <c r="C29" s="278"/>
      <c r="D29" s="278"/>
      <c r="E29" s="27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01" t="s">
        <v>45</v>
      </c>
      <c r="C3" s="30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89" t="s">
        <v>1</v>
      </c>
      <c r="B5" s="28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289"/>
      <c r="B6" s="28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89"/>
      <c r="B7" s="28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89" t="s">
        <v>3</v>
      </c>
      <c r="B8" s="28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02" t="s">
        <v>204</v>
      </c>
      <c r="N8" s="303"/>
      <c r="O8" s="304"/>
      <c r="P8" s="56"/>
      <c r="Q8" s="56"/>
    </row>
    <row r="9" spans="1:256" ht="33.75" customHeight="1" x14ac:dyDescent="0.2">
      <c r="A9" s="289"/>
      <c r="B9" s="28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89" t="s">
        <v>4</v>
      </c>
      <c r="B10" s="28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89"/>
      <c r="B11" s="28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89" t="s">
        <v>5</v>
      </c>
      <c r="B12" s="28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89"/>
      <c r="B13" s="28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89" t="s">
        <v>9</v>
      </c>
      <c r="B14" s="28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89"/>
      <c r="B15" s="28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85"/>
      <c r="AJ16" s="285"/>
      <c r="AK16" s="285"/>
      <c r="AZ16" s="285"/>
      <c r="BA16" s="285"/>
      <c r="BB16" s="285"/>
      <c r="BQ16" s="285"/>
      <c r="BR16" s="285"/>
      <c r="BS16" s="285"/>
      <c r="CH16" s="285"/>
      <c r="CI16" s="285"/>
      <c r="CJ16" s="285"/>
      <c r="CY16" s="285"/>
      <c r="CZ16" s="285"/>
      <c r="DA16" s="285"/>
      <c r="DP16" s="285"/>
      <c r="DQ16" s="285"/>
      <c r="DR16" s="285"/>
      <c r="EG16" s="285"/>
      <c r="EH16" s="285"/>
      <c r="EI16" s="285"/>
      <c r="EX16" s="285"/>
      <c r="EY16" s="285"/>
      <c r="EZ16" s="285"/>
      <c r="FO16" s="285"/>
      <c r="FP16" s="285"/>
      <c r="FQ16" s="285"/>
      <c r="GF16" s="285"/>
      <c r="GG16" s="285"/>
      <c r="GH16" s="285"/>
      <c r="GW16" s="285"/>
      <c r="GX16" s="285"/>
      <c r="GY16" s="285"/>
      <c r="HN16" s="285"/>
      <c r="HO16" s="285"/>
      <c r="HP16" s="285"/>
      <c r="IE16" s="285"/>
      <c r="IF16" s="285"/>
      <c r="IG16" s="285"/>
      <c r="IV16" s="285"/>
    </row>
    <row r="17" spans="1:17" ht="320.25" customHeight="1" x14ac:dyDescent="0.2">
      <c r="A17" s="289" t="s">
        <v>6</v>
      </c>
      <c r="B17" s="28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89"/>
      <c r="B18" s="28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89" t="s">
        <v>7</v>
      </c>
      <c r="B19" s="28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89"/>
      <c r="B20" s="28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89" t="s">
        <v>8</v>
      </c>
      <c r="B21" s="28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89"/>
      <c r="B22" s="28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94" t="s">
        <v>14</v>
      </c>
      <c r="B23" s="29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95"/>
      <c r="B24" s="29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93" t="s">
        <v>15</v>
      </c>
      <c r="B25" s="29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93"/>
      <c r="B26" s="29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89" t="s">
        <v>93</v>
      </c>
      <c r="B31" s="28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89"/>
      <c r="B32" s="28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89" t="s">
        <v>95</v>
      </c>
      <c r="B34" s="28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89"/>
      <c r="B35" s="28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98" t="s">
        <v>97</v>
      </c>
      <c r="B36" s="29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99"/>
      <c r="B37" s="29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89" t="s">
        <v>99</v>
      </c>
      <c r="B39" s="28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86" t="s">
        <v>246</v>
      </c>
      <c r="I39" s="287"/>
      <c r="J39" s="287"/>
      <c r="K39" s="287"/>
      <c r="L39" s="287"/>
      <c r="M39" s="287"/>
      <c r="N39" s="287"/>
      <c r="O39" s="288"/>
      <c r="P39" s="55" t="s">
        <v>188</v>
      </c>
      <c r="Q39" s="56"/>
    </row>
    <row r="40" spans="1:17" ht="39.950000000000003" customHeight="1" x14ac:dyDescent="0.2">
      <c r="A40" s="289" t="s">
        <v>10</v>
      </c>
      <c r="B40" s="28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89" t="s">
        <v>100</v>
      </c>
      <c r="B41" s="28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89"/>
      <c r="B42" s="28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89" t="s">
        <v>102</v>
      </c>
      <c r="B43" s="28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81" t="s">
        <v>191</v>
      </c>
      <c r="H43" s="282"/>
      <c r="I43" s="282"/>
      <c r="J43" s="282"/>
      <c r="K43" s="282"/>
      <c r="L43" s="282"/>
      <c r="M43" s="282"/>
      <c r="N43" s="282"/>
      <c r="O43" s="283"/>
      <c r="P43" s="56"/>
      <c r="Q43" s="56"/>
    </row>
    <row r="44" spans="1:17" ht="39.950000000000003" customHeight="1" x14ac:dyDescent="0.2">
      <c r="A44" s="289"/>
      <c r="B44" s="28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89" t="s">
        <v>104</v>
      </c>
      <c r="B45" s="28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89" t="s">
        <v>12</v>
      </c>
      <c r="B46" s="28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96" t="s">
        <v>107</v>
      </c>
      <c r="B47" s="29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97"/>
      <c r="B48" s="29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96" t="s">
        <v>108</v>
      </c>
      <c r="B49" s="29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97"/>
      <c r="B50" s="29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89" t="s">
        <v>110</v>
      </c>
      <c r="B51" s="28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89"/>
      <c r="B52" s="28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89" t="s">
        <v>113</v>
      </c>
      <c r="B53" s="28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89"/>
      <c r="B54" s="28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89" t="s">
        <v>114</v>
      </c>
      <c r="B55" s="28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89"/>
      <c r="B56" s="28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89" t="s">
        <v>116</v>
      </c>
      <c r="B57" s="284" t="s">
        <v>117</v>
      </c>
      <c r="C57" s="53" t="s">
        <v>20</v>
      </c>
      <c r="D57" s="93" t="s">
        <v>234</v>
      </c>
      <c r="E57" s="92"/>
      <c r="F57" s="92" t="s">
        <v>235</v>
      </c>
      <c r="G57" s="305" t="s">
        <v>232</v>
      </c>
      <c r="H57" s="305"/>
      <c r="I57" s="92" t="s">
        <v>236</v>
      </c>
      <c r="J57" s="92" t="s">
        <v>237</v>
      </c>
      <c r="K57" s="302" t="s">
        <v>238</v>
      </c>
      <c r="L57" s="303"/>
      <c r="M57" s="303"/>
      <c r="N57" s="303"/>
      <c r="O57" s="304"/>
      <c r="P57" s="88" t="s">
        <v>198</v>
      </c>
      <c r="Q57" s="56"/>
    </row>
    <row r="58" spans="1:17" ht="39.950000000000003" customHeight="1" x14ac:dyDescent="0.2">
      <c r="A58" s="289"/>
      <c r="B58" s="28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94" t="s">
        <v>119</v>
      </c>
      <c r="B59" s="294" t="s">
        <v>118</v>
      </c>
      <c r="C59" s="29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00"/>
      <c r="B60" s="300"/>
      <c r="C60" s="30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00"/>
      <c r="B61" s="300"/>
      <c r="C61" s="29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95"/>
      <c r="B62" s="29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89" t="s">
        <v>120</v>
      </c>
      <c r="B63" s="28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89"/>
      <c r="B64" s="28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93" t="s">
        <v>122</v>
      </c>
      <c r="B65" s="29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93"/>
      <c r="B66" s="29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89" t="s">
        <v>124</v>
      </c>
      <c r="B67" s="28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89"/>
      <c r="B68" s="28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96" t="s">
        <v>126</v>
      </c>
      <c r="B69" s="29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97"/>
      <c r="B70" s="29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79" t="s">
        <v>254</v>
      </c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80" t="s">
        <v>215</v>
      </c>
      <c r="C79" s="280"/>
      <c r="D79" s="280"/>
      <c r="E79" s="28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1"/>
  <sheetViews>
    <sheetView topLeftCell="C55" zoomScale="48" zoomScaleNormal="48" zoomScaleSheetLayoutView="80" zoomScalePageLayoutView="25" workbookViewId="0">
      <selection activeCell="AH32" sqref="AH32"/>
    </sheetView>
  </sheetViews>
  <sheetFormatPr defaultColWidth="9.140625" defaultRowHeight="12.75" x14ac:dyDescent="0.25"/>
  <cols>
    <col min="1" max="1" width="8" style="101" customWidth="1"/>
    <col min="2" max="2" width="19.7109375" style="101" customWidth="1"/>
    <col min="3" max="3" width="13.28515625" style="101" customWidth="1"/>
    <col min="4" max="4" width="20.7109375" style="105" customWidth="1"/>
    <col min="5" max="5" width="12.85546875" style="106" customWidth="1"/>
    <col min="6" max="6" width="12.42578125" style="106" customWidth="1"/>
    <col min="7" max="7" width="10.42578125" style="106" customWidth="1"/>
    <col min="8" max="8" width="7.85546875" style="101" customWidth="1"/>
    <col min="9" max="9" width="6.85546875" style="101" customWidth="1"/>
    <col min="10" max="10" width="6" style="101" customWidth="1"/>
    <col min="11" max="11" width="7.5703125" style="101" customWidth="1"/>
    <col min="12" max="12" width="6.85546875" style="101" customWidth="1"/>
    <col min="13" max="13" width="7" style="101" customWidth="1"/>
    <col min="14" max="15" width="8.28515625" style="101" customWidth="1"/>
    <col min="16" max="16" width="6.7109375" style="101" customWidth="1"/>
    <col min="17" max="17" width="9.140625" style="101" customWidth="1"/>
    <col min="18" max="18" width="8.7109375" style="101" customWidth="1"/>
    <col min="19" max="19" width="7" style="101" customWidth="1"/>
    <col min="20" max="20" width="8.42578125" style="101" customWidth="1"/>
    <col min="21" max="21" width="8.140625" style="101" customWidth="1"/>
    <col min="22" max="22" width="6.85546875" style="101" customWidth="1"/>
    <col min="23" max="23" width="7.28515625" style="101" customWidth="1"/>
    <col min="24" max="25" width="7.7109375" style="101" customWidth="1"/>
    <col min="26" max="26" width="7.28515625" style="253" customWidth="1"/>
    <col min="27" max="27" width="5.85546875" style="253" hidden="1" customWidth="1"/>
    <col min="28" max="28" width="6.85546875" style="253" hidden="1" customWidth="1"/>
    <col min="29" max="30" width="6.85546875" style="253" customWidth="1"/>
    <col min="31" max="31" width="7.5703125" style="101" customWidth="1"/>
    <col min="32" max="32" width="5.5703125" style="101" hidden="1" customWidth="1"/>
    <col min="33" max="33" width="7.5703125" style="101" hidden="1" customWidth="1"/>
    <col min="34" max="35" width="7.5703125" style="101" customWidth="1"/>
    <col min="36" max="36" width="7.85546875" style="101" customWidth="1"/>
    <col min="37" max="37" width="6" style="101" hidden="1" customWidth="1"/>
    <col min="38" max="38" width="7.85546875" style="101" hidden="1" customWidth="1"/>
    <col min="39" max="40" width="7.85546875" style="101" customWidth="1"/>
    <col min="41" max="41" width="8" style="101" customWidth="1"/>
    <col min="42" max="42" width="6.42578125" style="101" hidden="1" customWidth="1"/>
    <col min="43" max="43" width="0.7109375" style="101" hidden="1" customWidth="1"/>
    <col min="44" max="44" width="6" style="101" customWidth="1"/>
    <col min="45" max="45" width="6.85546875" style="101" customWidth="1"/>
    <col min="46" max="46" width="8.7109375" style="101" customWidth="1"/>
    <col min="47" max="47" width="5" style="101" hidden="1" customWidth="1"/>
    <col min="48" max="48" width="7.140625" style="101" hidden="1" customWidth="1"/>
    <col min="49" max="49" width="7.140625" style="101" customWidth="1"/>
    <col min="50" max="50" width="9.85546875" style="101" customWidth="1"/>
    <col min="51" max="51" width="9.42578125" style="101" customWidth="1"/>
    <col min="52" max="52" width="7.7109375" style="101" customWidth="1"/>
    <col min="53" max="53" width="7" style="101" customWidth="1"/>
    <col min="54" max="54" width="21.5703125" style="95" customWidth="1"/>
    <col min="55" max="16384" width="9.140625" style="95"/>
  </cols>
  <sheetData>
    <row r="1" spans="1:54" ht="12.75" customHeight="1" x14ac:dyDescent="0.25">
      <c r="BB1" s="125" t="s">
        <v>276</v>
      </c>
    </row>
    <row r="2" spans="1:54" s="108" customFormat="1" ht="24" customHeight="1" x14ac:dyDescent="0.25">
      <c r="A2" s="361" t="s">
        <v>349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</row>
    <row r="3" spans="1:54" s="96" customFormat="1" ht="16.5" customHeight="1" x14ac:dyDescent="0.25">
      <c r="A3" s="362" t="s">
        <v>292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</row>
    <row r="4" spans="1:54" s="97" customFormat="1" ht="24" customHeight="1" x14ac:dyDescent="0.25">
      <c r="A4" s="363" t="s">
        <v>262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</row>
    <row r="5" spans="1:54" ht="16.5" customHeight="1" x14ac:dyDescent="0.25">
      <c r="A5" s="364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58" t="s">
        <v>257</v>
      </c>
    </row>
    <row r="6" spans="1:54" ht="27" customHeight="1" x14ac:dyDescent="0.25">
      <c r="A6" s="365" t="s">
        <v>0</v>
      </c>
      <c r="B6" s="365" t="s">
        <v>269</v>
      </c>
      <c r="C6" s="365" t="s">
        <v>259</v>
      </c>
      <c r="D6" s="365" t="s">
        <v>40</v>
      </c>
      <c r="E6" s="365" t="s">
        <v>256</v>
      </c>
      <c r="F6" s="365"/>
      <c r="G6" s="365"/>
      <c r="H6" s="354" t="s">
        <v>255</v>
      </c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66" t="s">
        <v>285</v>
      </c>
    </row>
    <row r="7" spans="1:54" ht="28.5" customHeight="1" x14ac:dyDescent="0.25">
      <c r="A7" s="365"/>
      <c r="B7" s="365"/>
      <c r="C7" s="365"/>
      <c r="D7" s="365"/>
      <c r="E7" s="365" t="s">
        <v>284</v>
      </c>
      <c r="F7" s="365" t="s">
        <v>286</v>
      </c>
      <c r="G7" s="367" t="s">
        <v>19</v>
      </c>
      <c r="H7" s="354" t="s">
        <v>17</v>
      </c>
      <c r="I7" s="354"/>
      <c r="J7" s="354"/>
      <c r="K7" s="354" t="s">
        <v>18</v>
      </c>
      <c r="L7" s="354"/>
      <c r="M7" s="354"/>
      <c r="N7" s="354" t="s">
        <v>22</v>
      </c>
      <c r="O7" s="354"/>
      <c r="P7" s="354"/>
      <c r="Q7" s="354" t="s">
        <v>24</v>
      </c>
      <c r="R7" s="354"/>
      <c r="S7" s="354"/>
      <c r="T7" s="354" t="s">
        <v>25</v>
      </c>
      <c r="U7" s="354"/>
      <c r="V7" s="354"/>
      <c r="W7" s="354" t="s">
        <v>26</v>
      </c>
      <c r="X7" s="354"/>
      <c r="Y7" s="354"/>
      <c r="Z7" s="358" t="s">
        <v>28</v>
      </c>
      <c r="AA7" s="358"/>
      <c r="AB7" s="358"/>
      <c r="AC7" s="359"/>
      <c r="AD7" s="359"/>
      <c r="AE7" s="354" t="s">
        <v>29</v>
      </c>
      <c r="AF7" s="354"/>
      <c r="AG7" s="354"/>
      <c r="AH7" s="360"/>
      <c r="AI7" s="360"/>
      <c r="AJ7" s="354" t="s">
        <v>30</v>
      </c>
      <c r="AK7" s="354"/>
      <c r="AL7" s="354"/>
      <c r="AM7" s="360"/>
      <c r="AN7" s="360"/>
      <c r="AO7" s="354" t="s">
        <v>32</v>
      </c>
      <c r="AP7" s="354"/>
      <c r="AQ7" s="354"/>
      <c r="AR7" s="360"/>
      <c r="AS7" s="360"/>
      <c r="AT7" s="354" t="s">
        <v>33</v>
      </c>
      <c r="AU7" s="354"/>
      <c r="AV7" s="354"/>
      <c r="AW7" s="360"/>
      <c r="AX7" s="360"/>
      <c r="AY7" s="354" t="s">
        <v>34</v>
      </c>
      <c r="AZ7" s="354"/>
      <c r="BA7" s="354"/>
      <c r="BB7" s="366"/>
    </row>
    <row r="8" spans="1:54" ht="40.9" customHeight="1" x14ac:dyDescent="0.25">
      <c r="A8" s="365"/>
      <c r="B8" s="365"/>
      <c r="C8" s="365"/>
      <c r="D8" s="365"/>
      <c r="E8" s="365"/>
      <c r="F8" s="365"/>
      <c r="G8" s="367"/>
      <c r="H8" s="132" t="s">
        <v>20</v>
      </c>
      <c r="I8" s="132" t="s">
        <v>21</v>
      </c>
      <c r="J8" s="159" t="s">
        <v>19</v>
      </c>
      <c r="K8" s="132" t="s">
        <v>20</v>
      </c>
      <c r="L8" s="132" t="s">
        <v>21</v>
      </c>
      <c r="M8" s="159" t="s">
        <v>19</v>
      </c>
      <c r="N8" s="132" t="s">
        <v>20</v>
      </c>
      <c r="O8" s="132" t="s">
        <v>21</v>
      </c>
      <c r="P8" s="159" t="s">
        <v>19</v>
      </c>
      <c r="Q8" s="132" t="s">
        <v>20</v>
      </c>
      <c r="R8" s="132" t="s">
        <v>21</v>
      </c>
      <c r="S8" s="159" t="s">
        <v>19</v>
      </c>
      <c r="T8" s="132" t="s">
        <v>20</v>
      </c>
      <c r="U8" s="132" t="s">
        <v>21</v>
      </c>
      <c r="V8" s="159" t="s">
        <v>19</v>
      </c>
      <c r="W8" s="132" t="s">
        <v>20</v>
      </c>
      <c r="X8" s="132" t="s">
        <v>21</v>
      </c>
      <c r="Y8" s="159" t="s">
        <v>19</v>
      </c>
      <c r="Z8" s="254" t="s">
        <v>20</v>
      </c>
      <c r="AA8" s="254" t="s">
        <v>21</v>
      </c>
      <c r="AB8" s="255" t="s">
        <v>19</v>
      </c>
      <c r="AC8" s="254" t="s">
        <v>21</v>
      </c>
      <c r="AD8" s="255" t="s">
        <v>19</v>
      </c>
      <c r="AE8" s="132" t="s">
        <v>20</v>
      </c>
      <c r="AF8" s="132" t="s">
        <v>21</v>
      </c>
      <c r="AG8" s="159" t="s">
        <v>19</v>
      </c>
      <c r="AH8" s="132" t="s">
        <v>21</v>
      </c>
      <c r="AI8" s="159" t="s">
        <v>19</v>
      </c>
      <c r="AJ8" s="132" t="s">
        <v>20</v>
      </c>
      <c r="AK8" s="132" t="s">
        <v>21</v>
      </c>
      <c r="AL8" s="159" t="s">
        <v>19</v>
      </c>
      <c r="AM8" s="132" t="s">
        <v>21</v>
      </c>
      <c r="AN8" s="159" t="s">
        <v>19</v>
      </c>
      <c r="AO8" s="132" t="s">
        <v>20</v>
      </c>
      <c r="AP8" s="132" t="s">
        <v>21</v>
      </c>
      <c r="AQ8" s="159" t="s">
        <v>19</v>
      </c>
      <c r="AR8" s="132" t="s">
        <v>21</v>
      </c>
      <c r="AS8" s="159" t="s">
        <v>19</v>
      </c>
      <c r="AT8" s="132" t="s">
        <v>20</v>
      </c>
      <c r="AU8" s="132" t="s">
        <v>21</v>
      </c>
      <c r="AV8" s="159" t="s">
        <v>19</v>
      </c>
      <c r="AW8" s="132" t="s">
        <v>21</v>
      </c>
      <c r="AX8" s="159" t="s">
        <v>19</v>
      </c>
      <c r="AY8" s="132" t="s">
        <v>20</v>
      </c>
      <c r="AZ8" s="132" t="s">
        <v>21</v>
      </c>
      <c r="BA8" s="159" t="s">
        <v>19</v>
      </c>
      <c r="BB8" s="366"/>
    </row>
    <row r="9" spans="1:54" s="98" customFormat="1" ht="15.75" x14ac:dyDescent="0.25">
      <c r="A9" s="160">
        <v>1</v>
      </c>
      <c r="B9" s="160">
        <v>2</v>
      </c>
      <c r="C9" s="160">
        <v>3</v>
      </c>
      <c r="D9" s="160">
        <v>4</v>
      </c>
      <c r="E9" s="160">
        <v>5</v>
      </c>
      <c r="F9" s="160">
        <v>6</v>
      </c>
      <c r="G9" s="161">
        <v>7</v>
      </c>
      <c r="H9" s="160">
        <v>8</v>
      </c>
      <c r="I9" s="160">
        <v>9</v>
      </c>
      <c r="J9" s="161">
        <v>10</v>
      </c>
      <c r="K9" s="160">
        <v>11</v>
      </c>
      <c r="L9" s="160">
        <v>12</v>
      </c>
      <c r="M9" s="161">
        <v>13</v>
      </c>
      <c r="N9" s="160">
        <v>14</v>
      </c>
      <c r="O9" s="160">
        <v>15</v>
      </c>
      <c r="P9" s="161">
        <v>16</v>
      </c>
      <c r="Q9" s="160">
        <v>17</v>
      </c>
      <c r="R9" s="160">
        <v>18</v>
      </c>
      <c r="S9" s="161">
        <v>19</v>
      </c>
      <c r="T9" s="160">
        <v>20</v>
      </c>
      <c r="U9" s="160">
        <v>21</v>
      </c>
      <c r="V9" s="161">
        <v>22</v>
      </c>
      <c r="W9" s="160">
        <v>23</v>
      </c>
      <c r="X9" s="160">
        <v>24</v>
      </c>
      <c r="Y9" s="161">
        <v>25</v>
      </c>
      <c r="Z9" s="256">
        <v>26</v>
      </c>
      <c r="AA9" s="256">
        <v>24</v>
      </c>
      <c r="AB9" s="257">
        <v>25</v>
      </c>
      <c r="AC9" s="256">
        <v>27</v>
      </c>
      <c r="AD9" s="257">
        <v>28</v>
      </c>
      <c r="AE9" s="160">
        <v>29</v>
      </c>
      <c r="AF9" s="160">
        <v>30</v>
      </c>
      <c r="AG9" s="161">
        <v>31</v>
      </c>
      <c r="AH9" s="160">
        <v>30</v>
      </c>
      <c r="AI9" s="161">
        <v>31</v>
      </c>
      <c r="AJ9" s="160">
        <v>32</v>
      </c>
      <c r="AK9" s="160">
        <v>33</v>
      </c>
      <c r="AL9" s="161">
        <v>34</v>
      </c>
      <c r="AM9" s="160">
        <v>33</v>
      </c>
      <c r="AN9" s="161">
        <v>34</v>
      </c>
      <c r="AO9" s="160">
        <v>35</v>
      </c>
      <c r="AP9" s="160">
        <v>36</v>
      </c>
      <c r="AQ9" s="161">
        <v>37</v>
      </c>
      <c r="AR9" s="160">
        <v>36</v>
      </c>
      <c r="AS9" s="161">
        <v>37</v>
      </c>
      <c r="AT9" s="160">
        <v>38</v>
      </c>
      <c r="AU9" s="160">
        <v>39</v>
      </c>
      <c r="AV9" s="161">
        <v>40</v>
      </c>
      <c r="AW9" s="160">
        <v>39</v>
      </c>
      <c r="AX9" s="161">
        <v>40</v>
      </c>
      <c r="AY9" s="160">
        <v>41</v>
      </c>
      <c r="AZ9" s="160">
        <v>42</v>
      </c>
      <c r="BA9" s="161">
        <v>43</v>
      </c>
      <c r="BB9" s="162">
        <v>44</v>
      </c>
    </row>
    <row r="10" spans="1:54" ht="19.5" customHeight="1" x14ac:dyDescent="0.25">
      <c r="A10" s="353" t="s">
        <v>282</v>
      </c>
      <c r="B10" s="353"/>
      <c r="C10" s="353"/>
      <c r="D10" s="190" t="s">
        <v>258</v>
      </c>
      <c r="E10" s="208">
        <f>SUM(H10,K10,N10,Q10,T10,W10,Z10,AE10,AJ10,AO10,AT10,AY10)</f>
        <v>10751.067000000001</v>
      </c>
      <c r="F10" s="208">
        <f>SUM(I10,L10,O10,R10,U10,X10,AF10,AK10,AP10,AU10,AZ10,AC10)</f>
        <v>990.26700000000005</v>
      </c>
      <c r="G10" s="210">
        <f>F10/E10*100</f>
        <v>9.2108718139325134</v>
      </c>
      <c r="H10" s="176">
        <f>SUM(H29,H39,H43,H54)</f>
        <v>0</v>
      </c>
      <c r="I10" s="176">
        <f>SUM(I29,I39,I43,I54)</f>
        <v>0</v>
      </c>
      <c r="J10" s="177"/>
      <c r="K10" s="176">
        <f>SUM(K29,K39,K43,K54)</f>
        <v>0</v>
      </c>
      <c r="L10" s="176">
        <f>SUM(L29,L39,L43,L54)</f>
        <v>0</v>
      </c>
      <c r="M10" s="177"/>
      <c r="N10" s="176">
        <f>SUM(N29,N39,N43,N54)</f>
        <v>838.66700000000003</v>
      </c>
      <c r="O10" s="176">
        <f>SUM(O29,O39,O43,O54)</f>
        <v>838.66700000000003</v>
      </c>
      <c r="P10" s="173">
        <v>100</v>
      </c>
      <c r="Q10" s="173">
        <f>SUM(Q29,Q39,Q43,Q54)</f>
        <v>0</v>
      </c>
      <c r="R10" s="173">
        <f>SUM(R29,R39,R43,R54)</f>
        <v>0</v>
      </c>
      <c r="S10" s="173"/>
      <c r="T10" s="173">
        <f>SUM(T29,T39,T43,T54)</f>
        <v>55.6</v>
      </c>
      <c r="U10" s="173">
        <f>SUM(U29,U39,U43,U54)</f>
        <v>55.6</v>
      </c>
      <c r="V10" s="173"/>
      <c r="W10" s="173">
        <f>SUM(W29,W39,W43,W54)</f>
        <v>2</v>
      </c>
      <c r="X10" s="173">
        <f>SUM(X29,X39,X43,X54)</f>
        <v>2</v>
      </c>
      <c r="Y10" s="173"/>
      <c r="Z10" s="258">
        <v>93.1</v>
      </c>
      <c r="AA10" s="258">
        <f>SUM(AA29,AA39,AA43,AA54)</f>
        <v>0</v>
      </c>
      <c r="AB10" s="258">
        <f>SUM(AB29,AB39,AB43,AB54)</f>
        <v>0</v>
      </c>
      <c r="AC10" s="258">
        <v>93</v>
      </c>
      <c r="AD10" s="258">
        <v>99.9</v>
      </c>
      <c r="AE10" s="173">
        <f>SUM(AE29,AE39,AE43,AE54)</f>
        <v>0</v>
      </c>
      <c r="AF10" s="173">
        <f t="shared" ref="AF10:AH10" si="0">SUM(AF29,AF39,AF43,AF54)</f>
        <v>1</v>
      </c>
      <c r="AG10" s="173">
        <f t="shared" si="0"/>
        <v>2</v>
      </c>
      <c r="AH10" s="173">
        <f t="shared" si="0"/>
        <v>0</v>
      </c>
      <c r="AI10" s="173"/>
      <c r="AJ10" s="173">
        <f>SUM(AJ29,AJ39,AJ43,AJ54)</f>
        <v>10</v>
      </c>
      <c r="AK10" s="173">
        <f>SUM(AK29,AK39,AK43,AK54)</f>
        <v>0</v>
      </c>
      <c r="AL10" s="173">
        <f>SUM(AL29,AL39,AL43,AL54)</f>
        <v>0</v>
      </c>
      <c r="AM10" s="173"/>
      <c r="AN10" s="173"/>
      <c r="AO10" s="173">
        <f>AO11+AO12</f>
        <v>6320</v>
      </c>
      <c r="AP10" s="173">
        <f>SUM(AP29,AP39,AP43,AP54)</f>
        <v>0</v>
      </c>
      <c r="AQ10" s="173">
        <f>SUM(AQ29,AQ39,AQ43,AQ54)</f>
        <v>0</v>
      </c>
      <c r="AR10" s="173"/>
      <c r="AS10" s="173"/>
      <c r="AT10" s="173">
        <f>SUM(AT29,AT39,AT43,AT54)</f>
        <v>1805</v>
      </c>
      <c r="AU10" s="173">
        <f>SUM(AU29,AU39,AU43,AU54)</f>
        <v>0</v>
      </c>
      <c r="AV10" s="173">
        <f>SUM(AV29,AV39,AV43,AV54)</f>
        <v>0</v>
      </c>
      <c r="AW10" s="173"/>
      <c r="AX10" s="173"/>
      <c r="AY10" s="173">
        <f>SUM(AY29,AY39,AY43,AY54)</f>
        <v>1626.7</v>
      </c>
      <c r="AZ10" s="173">
        <f>SUM(AZ29,AZ39,AZ43,AZ54)</f>
        <v>0</v>
      </c>
      <c r="BA10" s="173"/>
      <c r="BB10" s="344"/>
    </row>
    <row r="11" spans="1:54" ht="30.75" customHeight="1" x14ac:dyDescent="0.25">
      <c r="A11" s="353"/>
      <c r="B11" s="353"/>
      <c r="C11" s="353"/>
      <c r="D11" s="191" t="s">
        <v>2</v>
      </c>
      <c r="E11" s="208">
        <f>SUM(H11,K11,N11,Q11,T11,W11,Z11,AE11,AJ11,AO11,AT11,AY11)</f>
        <v>6403.1</v>
      </c>
      <c r="F11" s="208">
        <f>SUM(I11,L11,O11,R11,U11,X11,AF11,AK11,AP11,AU11,AZ11,AC11)</f>
        <v>93</v>
      </c>
      <c r="G11" s="208">
        <f t="shared" ref="G11:G25" si="1">F11/E11*100</f>
        <v>1.4524214833440052</v>
      </c>
      <c r="H11" s="176">
        <v>0</v>
      </c>
      <c r="I11" s="176">
        <f t="shared" ref="I11:BA11" si="2">SUM(I40)</f>
        <v>0</v>
      </c>
      <c r="J11" s="176"/>
      <c r="K11" s="176">
        <f t="shared" si="2"/>
        <v>0</v>
      </c>
      <c r="L11" s="176">
        <f t="shared" si="2"/>
        <v>0</v>
      </c>
      <c r="M11" s="176">
        <f t="shared" si="2"/>
        <v>0</v>
      </c>
      <c r="N11" s="176">
        <f t="shared" si="2"/>
        <v>0</v>
      </c>
      <c r="O11" s="176">
        <f t="shared" si="2"/>
        <v>0</v>
      </c>
      <c r="P11" s="173">
        <f t="shared" si="2"/>
        <v>0</v>
      </c>
      <c r="Q11" s="173">
        <f t="shared" si="2"/>
        <v>0</v>
      </c>
      <c r="R11" s="173">
        <f t="shared" si="2"/>
        <v>0</v>
      </c>
      <c r="S11" s="173">
        <f t="shared" si="2"/>
        <v>0</v>
      </c>
      <c r="T11" s="173">
        <f t="shared" si="2"/>
        <v>0</v>
      </c>
      <c r="U11" s="173">
        <f t="shared" ref="U11" si="3">SUM(U40)</f>
        <v>0</v>
      </c>
      <c r="V11" s="173"/>
      <c r="W11" s="173">
        <f t="shared" si="2"/>
        <v>0</v>
      </c>
      <c r="X11" s="173">
        <f t="shared" ref="X11" si="4">SUM(X40)</f>
        <v>0</v>
      </c>
      <c r="Y11" s="173"/>
      <c r="Z11" s="258">
        <v>93.1</v>
      </c>
      <c r="AA11" s="258">
        <f t="shared" si="2"/>
        <v>0</v>
      </c>
      <c r="AB11" s="258">
        <f t="shared" si="2"/>
        <v>0</v>
      </c>
      <c r="AC11" s="258">
        <v>93</v>
      </c>
      <c r="AD11" s="258">
        <v>99.9</v>
      </c>
      <c r="AE11" s="173">
        <f t="shared" si="2"/>
        <v>0</v>
      </c>
      <c r="AF11" s="173">
        <f t="shared" ref="AF11:AH11" si="5">SUM(AF40)</f>
        <v>0</v>
      </c>
      <c r="AG11" s="173">
        <f t="shared" si="5"/>
        <v>0</v>
      </c>
      <c r="AH11" s="173">
        <f t="shared" si="5"/>
        <v>0</v>
      </c>
      <c r="AI11" s="173"/>
      <c r="AJ11" s="173">
        <f t="shared" si="2"/>
        <v>0</v>
      </c>
      <c r="AK11" s="173">
        <f t="shared" si="2"/>
        <v>0</v>
      </c>
      <c r="AL11" s="173">
        <f t="shared" si="2"/>
        <v>0</v>
      </c>
      <c r="AM11" s="173"/>
      <c r="AN11" s="173"/>
      <c r="AO11" s="173">
        <v>6310</v>
      </c>
      <c r="AP11" s="173">
        <f t="shared" si="2"/>
        <v>0</v>
      </c>
      <c r="AQ11" s="173">
        <f t="shared" si="2"/>
        <v>0</v>
      </c>
      <c r="AR11" s="173"/>
      <c r="AS11" s="173">
        <f t="shared" si="2"/>
        <v>0</v>
      </c>
      <c r="AT11" s="173">
        <f t="shared" si="2"/>
        <v>0</v>
      </c>
      <c r="AU11" s="173">
        <f t="shared" si="2"/>
        <v>0</v>
      </c>
      <c r="AV11" s="173">
        <f t="shared" si="2"/>
        <v>0</v>
      </c>
      <c r="AW11" s="173"/>
      <c r="AX11" s="173">
        <f t="shared" si="2"/>
        <v>0</v>
      </c>
      <c r="AY11" s="173">
        <f t="shared" si="2"/>
        <v>0</v>
      </c>
      <c r="AZ11" s="173">
        <f t="shared" si="2"/>
        <v>0</v>
      </c>
      <c r="BA11" s="173">
        <f t="shared" si="2"/>
        <v>0</v>
      </c>
      <c r="BB11" s="356"/>
    </row>
    <row r="12" spans="1:54" ht="15.75" x14ac:dyDescent="0.25">
      <c r="A12" s="353"/>
      <c r="B12" s="353"/>
      <c r="C12" s="353"/>
      <c r="D12" s="192" t="s">
        <v>43</v>
      </c>
      <c r="E12" s="208">
        <f>SUM(H12,K12,N12,Q12,T12,W12,Z12,AE12,AJ12,AO12,AT12,AY12)</f>
        <v>4347.9669999999996</v>
      </c>
      <c r="F12" s="208">
        <f t="shared" ref="F12" si="6">SUM(I12,L12,O12,R12,U12,X12,AA12,AF12,AK12,AP12,AU12,AZ12)</f>
        <v>896.26700000000005</v>
      </c>
      <c r="G12" s="210">
        <f t="shared" si="1"/>
        <v>20.613472917342751</v>
      </c>
      <c r="H12" s="176">
        <f>SUM(H25)</f>
        <v>0</v>
      </c>
      <c r="I12" s="176">
        <f t="shared" ref="I12:BA12" si="7">SUM(I30)</f>
        <v>0</v>
      </c>
      <c r="J12" s="176"/>
      <c r="K12" s="176">
        <f t="shared" si="7"/>
        <v>0</v>
      </c>
      <c r="L12" s="176">
        <f t="shared" si="7"/>
        <v>0</v>
      </c>
      <c r="M12" s="176">
        <f t="shared" si="7"/>
        <v>0</v>
      </c>
      <c r="N12" s="176">
        <f>SUM(N30,N44)</f>
        <v>838.66700000000003</v>
      </c>
      <c r="O12" s="176">
        <f>SUM(O30,O44)</f>
        <v>838.66700000000003</v>
      </c>
      <c r="P12" s="173">
        <f t="shared" si="7"/>
        <v>100</v>
      </c>
      <c r="Q12" s="173">
        <f t="shared" si="7"/>
        <v>0</v>
      </c>
      <c r="R12" s="173">
        <f t="shared" si="7"/>
        <v>0</v>
      </c>
      <c r="S12" s="173">
        <f t="shared" si="7"/>
        <v>0</v>
      </c>
      <c r="T12" s="173">
        <f>SUM(T30)</f>
        <v>55.6</v>
      </c>
      <c r="U12" s="173">
        <f>SUM(U30)</f>
        <v>55.6</v>
      </c>
      <c r="V12" s="173"/>
      <c r="W12" s="173">
        <f>SUM(W25)</f>
        <v>2</v>
      </c>
      <c r="X12" s="173">
        <f>SUM(X25)</f>
        <v>2</v>
      </c>
      <c r="Y12" s="173"/>
      <c r="Z12" s="258">
        <f t="shared" si="7"/>
        <v>0</v>
      </c>
      <c r="AA12" s="258">
        <f t="shared" si="7"/>
        <v>0</v>
      </c>
      <c r="AB12" s="258">
        <f t="shared" si="7"/>
        <v>0</v>
      </c>
      <c r="AC12" s="258">
        <v>0</v>
      </c>
      <c r="AD12" s="258"/>
      <c r="AE12" s="173">
        <f t="shared" si="7"/>
        <v>0</v>
      </c>
      <c r="AF12" s="173">
        <f t="shared" ref="AF12:AH12" si="8">SUM(AF30)</f>
        <v>0</v>
      </c>
      <c r="AG12" s="173">
        <f t="shared" si="8"/>
        <v>0</v>
      </c>
      <c r="AH12" s="173">
        <f t="shared" si="8"/>
        <v>0</v>
      </c>
      <c r="AI12" s="173"/>
      <c r="AJ12" s="173">
        <f t="shared" si="7"/>
        <v>10</v>
      </c>
      <c r="AK12" s="173">
        <f t="shared" si="7"/>
        <v>0</v>
      </c>
      <c r="AL12" s="173">
        <f t="shared" si="7"/>
        <v>0</v>
      </c>
      <c r="AM12" s="173"/>
      <c r="AN12" s="173"/>
      <c r="AO12" s="173">
        <f t="shared" si="7"/>
        <v>10</v>
      </c>
      <c r="AP12" s="173">
        <f t="shared" si="7"/>
        <v>0</v>
      </c>
      <c r="AQ12" s="173">
        <f t="shared" si="7"/>
        <v>0</v>
      </c>
      <c r="AR12" s="173"/>
      <c r="AS12" s="173">
        <f t="shared" si="7"/>
        <v>0</v>
      </c>
      <c r="AT12" s="173">
        <f>SUM(AT30,AT44)</f>
        <v>1805</v>
      </c>
      <c r="AU12" s="173">
        <f t="shared" ref="AU12:AY12" si="9">SUM(AU30,AU44)</f>
        <v>0</v>
      </c>
      <c r="AV12" s="173">
        <f t="shared" si="9"/>
        <v>0</v>
      </c>
      <c r="AW12" s="173"/>
      <c r="AX12" s="173">
        <f t="shared" si="9"/>
        <v>0</v>
      </c>
      <c r="AY12" s="173">
        <f t="shared" si="9"/>
        <v>1626.7</v>
      </c>
      <c r="AZ12" s="173">
        <f t="shared" si="7"/>
        <v>0</v>
      </c>
      <c r="BA12" s="173">
        <f t="shared" si="7"/>
        <v>0</v>
      </c>
      <c r="BB12" s="356"/>
    </row>
    <row r="13" spans="1:54" ht="18.75" customHeight="1" x14ac:dyDescent="0.25">
      <c r="A13" s="337" t="s">
        <v>280</v>
      </c>
      <c r="B13" s="355"/>
      <c r="C13" s="355"/>
      <c r="D13" s="190" t="s">
        <v>41</v>
      </c>
      <c r="E13" s="209">
        <f t="shared" ref="E13:E19" si="10">SUM(H13,K13,N13,Q13,T13,W13,Z13,AE13,AJ13,AO13,AT13,AY13)</f>
        <v>0</v>
      </c>
      <c r="F13" s="209" t="s">
        <v>310</v>
      </c>
      <c r="G13" s="209"/>
      <c r="H13" s="173" t="s">
        <v>310</v>
      </c>
      <c r="I13" s="173" t="s">
        <v>310</v>
      </c>
      <c r="J13" s="173"/>
      <c r="K13" s="173" t="s">
        <v>310</v>
      </c>
      <c r="L13" s="173" t="s">
        <v>310</v>
      </c>
      <c r="M13" s="173"/>
      <c r="N13" s="173" t="s">
        <v>310</v>
      </c>
      <c r="O13" s="173" t="s">
        <v>310</v>
      </c>
      <c r="P13" s="173"/>
      <c r="Q13" s="173" t="s">
        <v>310</v>
      </c>
      <c r="R13" s="173" t="s">
        <v>310</v>
      </c>
      <c r="S13" s="173"/>
      <c r="T13" s="173" t="s">
        <v>310</v>
      </c>
      <c r="U13" s="173"/>
      <c r="V13" s="173"/>
      <c r="W13" s="173" t="s">
        <v>310</v>
      </c>
      <c r="X13" s="173" t="s">
        <v>310</v>
      </c>
      <c r="Y13" s="173"/>
      <c r="Z13" s="258" t="s">
        <v>310</v>
      </c>
      <c r="AA13" s="258" t="s">
        <v>310</v>
      </c>
      <c r="AB13" s="258" t="s">
        <v>310</v>
      </c>
      <c r="AC13" s="258" t="s">
        <v>310</v>
      </c>
      <c r="AD13" s="258"/>
      <c r="AE13" s="173" t="s">
        <v>310</v>
      </c>
      <c r="AF13" s="173" t="s">
        <v>310</v>
      </c>
      <c r="AG13" s="173" t="s">
        <v>310</v>
      </c>
      <c r="AH13" s="173" t="s">
        <v>310</v>
      </c>
      <c r="AI13" s="173"/>
      <c r="AJ13" s="173" t="s">
        <v>310</v>
      </c>
      <c r="AK13" s="173" t="s">
        <v>310</v>
      </c>
      <c r="AL13" s="173" t="s">
        <v>310</v>
      </c>
      <c r="AM13" s="173"/>
      <c r="AN13" s="173"/>
      <c r="AO13" s="173" t="s">
        <v>310</v>
      </c>
      <c r="AP13" s="173" t="s">
        <v>310</v>
      </c>
      <c r="AQ13" s="173" t="s">
        <v>310</v>
      </c>
      <c r="AR13" s="173"/>
      <c r="AS13" s="173"/>
      <c r="AT13" s="173" t="s">
        <v>310</v>
      </c>
      <c r="AU13" s="173" t="s">
        <v>310</v>
      </c>
      <c r="AV13" s="173" t="s">
        <v>310</v>
      </c>
      <c r="AW13" s="173"/>
      <c r="AX13" s="173"/>
      <c r="AY13" s="173" t="s">
        <v>310</v>
      </c>
      <c r="AZ13" s="173" t="s">
        <v>310</v>
      </c>
      <c r="BA13" s="173"/>
      <c r="BB13" s="356"/>
    </row>
    <row r="14" spans="1:54" ht="33.6" customHeight="1" x14ac:dyDescent="0.25">
      <c r="A14" s="355"/>
      <c r="B14" s="355"/>
      <c r="C14" s="355"/>
      <c r="D14" s="193" t="s">
        <v>2</v>
      </c>
      <c r="E14" s="209">
        <f t="shared" si="10"/>
        <v>0</v>
      </c>
      <c r="F14" s="209" t="s">
        <v>310</v>
      </c>
      <c r="G14" s="209"/>
      <c r="H14" s="173" t="s">
        <v>310</v>
      </c>
      <c r="I14" s="173" t="s">
        <v>310</v>
      </c>
      <c r="J14" s="173"/>
      <c r="K14" s="173" t="s">
        <v>310</v>
      </c>
      <c r="L14" s="173" t="s">
        <v>310</v>
      </c>
      <c r="M14" s="173"/>
      <c r="N14" s="173" t="s">
        <v>310</v>
      </c>
      <c r="O14" s="173" t="s">
        <v>310</v>
      </c>
      <c r="P14" s="173"/>
      <c r="Q14" s="173" t="s">
        <v>310</v>
      </c>
      <c r="R14" s="173" t="s">
        <v>310</v>
      </c>
      <c r="S14" s="173"/>
      <c r="T14" s="173" t="s">
        <v>310</v>
      </c>
      <c r="U14" s="173"/>
      <c r="V14" s="173"/>
      <c r="W14" s="173" t="s">
        <v>310</v>
      </c>
      <c r="X14" s="173" t="s">
        <v>310</v>
      </c>
      <c r="Y14" s="173"/>
      <c r="Z14" s="258" t="s">
        <v>310</v>
      </c>
      <c r="AA14" s="258" t="s">
        <v>310</v>
      </c>
      <c r="AB14" s="258" t="s">
        <v>310</v>
      </c>
      <c r="AC14" s="258" t="s">
        <v>310</v>
      </c>
      <c r="AD14" s="258"/>
      <c r="AE14" s="173" t="s">
        <v>310</v>
      </c>
      <c r="AF14" s="173" t="s">
        <v>310</v>
      </c>
      <c r="AG14" s="173" t="s">
        <v>310</v>
      </c>
      <c r="AH14" s="173" t="s">
        <v>310</v>
      </c>
      <c r="AI14" s="173"/>
      <c r="AJ14" s="173" t="s">
        <v>310</v>
      </c>
      <c r="AK14" s="173" t="s">
        <v>310</v>
      </c>
      <c r="AL14" s="173" t="s">
        <v>310</v>
      </c>
      <c r="AM14" s="173"/>
      <c r="AN14" s="173"/>
      <c r="AO14" s="173" t="s">
        <v>310</v>
      </c>
      <c r="AP14" s="173" t="s">
        <v>310</v>
      </c>
      <c r="AQ14" s="173" t="s">
        <v>310</v>
      </c>
      <c r="AR14" s="173"/>
      <c r="AS14" s="173"/>
      <c r="AT14" s="173" t="s">
        <v>310</v>
      </c>
      <c r="AU14" s="173" t="s">
        <v>310</v>
      </c>
      <c r="AV14" s="173" t="s">
        <v>310</v>
      </c>
      <c r="AW14" s="173"/>
      <c r="AX14" s="173"/>
      <c r="AY14" s="173" t="s">
        <v>310</v>
      </c>
      <c r="AZ14" s="173" t="s">
        <v>310</v>
      </c>
      <c r="BA14" s="173"/>
      <c r="BB14" s="357"/>
    </row>
    <row r="15" spans="1:54" ht="18.75" customHeight="1" x14ac:dyDescent="0.25">
      <c r="A15" s="355"/>
      <c r="B15" s="355"/>
      <c r="C15" s="355"/>
      <c r="D15" s="194" t="s">
        <v>43</v>
      </c>
      <c r="E15" s="209">
        <f t="shared" si="10"/>
        <v>0</v>
      </c>
      <c r="F15" s="209" t="s">
        <v>310</v>
      </c>
      <c r="G15" s="209"/>
      <c r="H15" s="173" t="s">
        <v>310</v>
      </c>
      <c r="I15" s="173" t="s">
        <v>310</v>
      </c>
      <c r="J15" s="173"/>
      <c r="K15" s="173" t="s">
        <v>310</v>
      </c>
      <c r="L15" s="173" t="s">
        <v>310</v>
      </c>
      <c r="M15" s="173"/>
      <c r="N15" s="173" t="s">
        <v>310</v>
      </c>
      <c r="O15" s="173" t="s">
        <v>310</v>
      </c>
      <c r="P15" s="173"/>
      <c r="Q15" s="173" t="s">
        <v>310</v>
      </c>
      <c r="R15" s="173" t="s">
        <v>310</v>
      </c>
      <c r="S15" s="173"/>
      <c r="T15" s="173" t="s">
        <v>310</v>
      </c>
      <c r="U15" s="173"/>
      <c r="V15" s="173"/>
      <c r="W15" s="173" t="s">
        <v>310</v>
      </c>
      <c r="X15" s="173" t="s">
        <v>310</v>
      </c>
      <c r="Y15" s="173"/>
      <c r="Z15" s="258" t="s">
        <v>310</v>
      </c>
      <c r="AA15" s="258" t="s">
        <v>310</v>
      </c>
      <c r="AB15" s="258" t="s">
        <v>310</v>
      </c>
      <c r="AC15" s="258" t="s">
        <v>310</v>
      </c>
      <c r="AD15" s="258"/>
      <c r="AE15" s="173" t="s">
        <v>310</v>
      </c>
      <c r="AF15" s="173" t="s">
        <v>310</v>
      </c>
      <c r="AG15" s="173" t="s">
        <v>310</v>
      </c>
      <c r="AH15" s="173" t="s">
        <v>310</v>
      </c>
      <c r="AI15" s="173"/>
      <c r="AJ15" s="173" t="s">
        <v>310</v>
      </c>
      <c r="AK15" s="173" t="s">
        <v>310</v>
      </c>
      <c r="AL15" s="173" t="s">
        <v>310</v>
      </c>
      <c r="AM15" s="173"/>
      <c r="AN15" s="173"/>
      <c r="AO15" s="173" t="s">
        <v>310</v>
      </c>
      <c r="AP15" s="173" t="s">
        <v>310</v>
      </c>
      <c r="AQ15" s="173" t="s">
        <v>310</v>
      </c>
      <c r="AR15" s="173"/>
      <c r="AS15" s="173"/>
      <c r="AT15" s="173" t="s">
        <v>310</v>
      </c>
      <c r="AU15" s="173" t="s">
        <v>310</v>
      </c>
      <c r="AV15" s="173" t="s">
        <v>310</v>
      </c>
      <c r="AW15" s="173"/>
      <c r="AX15" s="173"/>
      <c r="AY15" s="173" t="s">
        <v>310</v>
      </c>
      <c r="AZ15" s="173" t="s">
        <v>310</v>
      </c>
      <c r="BA15" s="173"/>
      <c r="BB15" s="357"/>
    </row>
    <row r="16" spans="1:54" ht="18" customHeight="1" x14ac:dyDescent="0.25">
      <c r="A16" s="368" t="s">
        <v>36</v>
      </c>
      <c r="B16" s="368"/>
      <c r="C16" s="368"/>
      <c r="D16" s="195"/>
      <c r="E16" s="209"/>
      <c r="F16" s="209"/>
      <c r="G16" s="209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258"/>
      <c r="AA16" s="258"/>
      <c r="AB16" s="258"/>
      <c r="AC16" s="258"/>
      <c r="AD16" s="258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357"/>
    </row>
    <row r="17" spans="1:54" ht="17.25" customHeight="1" x14ac:dyDescent="0.25">
      <c r="A17" s="337" t="s">
        <v>281</v>
      </c>
      <c r="B17" s="337"/>
      <c r="C17" s="337"/>
      <c r="D17" s="190" t="s">
        <v>41</v>
      </c>
      <c r="E17" s="209">
        <f t="shared" si="10"/>
        <v>0</v>
      </c>
      <c r="F17" s="209" t="s">
        <v>310</v>
      </c>
      <c r="G17" s="209"/>
      <c r="H17" s="173" t="s">
        <v>310</v>
      </c>
      <c r="I17" s="173" t="s">
        <v>310</v>
      </c>
      <c r="J17" s="173"/>
      <c r="K17" s="173" t="s">
        <v>310</v>
      </c>
      <c r="L17" s="173" t="s">
        <v>310</v>
      </c>
      <c r="M17" s="173"/>
      <c r="N17" s="173" t="s">
        <v>310</v>
      </c>
      <c r="O17" s="173" t="s">
        <v>310</v>
      </c>
      <c r="P17" s="173"/>
      <c r="Q17" s="173" t="s">
        <v>310</v>
      </c>
      <c r="R17" s="173" t="s">
        <v>310</v>
      </c>
      <c r="S17" s="173"/>
      <c r="T17" s="173" t="s">
        <v>310</v>
      </c>
      <c r="U17" s="173"/>
      <c r="V17" s="173"/>
      <c r="W17" s="173" t="s">
        <v>310</v>
      </c>
      <c r="X17" s="173" t="s">
        <v>310</v>
      </c>
      <c r="Y17" s="173"/>
      <c r="Z17" s="258" t="s">
        <v>310</v>
      </c>
      <c r="AA17" s="258" t="s">
        <v>310</v>
      </c>
      <c r="AB17" s="258" t="s">
        <v>310</v>
      </c>
      <c r="AC17" s="258" t="s">
        <v>310</v>
      </c>
      <c r="AD17" s="258"/>
      <c r="AE17" s="173" t="s">
        <v>310</v>
      </c>
      <c r="AF17" s="173" t="s">
        <v>310</v>
      </c>
      <c r="AG17" s="173" t="s">
        <v>310</v>
      </c>
      <c r="AH17" s="173" t="s">
        <v>310</v>
      </c>
      <c r="AI17" s="173"/>
      <c r="AJ17" s="173" t="s">
        <v>310</v>
      </c>
      <c r="AK17" s="173" t="s">
        <v>310</v>
      </c>
      <c r="AL17" s="173" t="s">
        <v>310</v>
      </c>
      <c r="AM17" s="173"/>
      <c r="AN17" s="173"/>
      <c r="AO17" s="173" t="s">
        <v>310</v>
      </c>
      <c r="AP17" s="173" t="s">
        <v>310</v>
      </c>
      <c r="AQ17" s="173" t="s">
        <v>310</v>
      </c>
      <c r="AR17" s="173"/>
      <c r="AS17" s="173"/>
      <c r="AT17" s="173" t="s">
        <v>310</v>
      </c>
      <c r="AU17" s="173" t="s">
        <v>310</v>
      </c>
      <c r="AV17" s="173" t="s">
        <v>310</v>
      </c>
      <c r="AW17" s="173"/>
      <c r="AX17" s="173"/>
      <c r="AY17" s="173" t="s">
        <v>310</v>
      </c>
      <c r="AZ17" s="173" t="s">
        <v>310</v>
      </c>
      <c r="BA17" s="173"/>
      <c r="BB17" s="357"/>
    </row>
    <row r="18" spans="1:54" ht="34.9" customHeight="1" x14ac:dyDescent="0.25">
      <c r="A18" s="337"/>
      <c r="B18" s="337"/>
      <c r="C18" s="337"/>
      <c r="D18" s="193" t="s">
        <v>2</v>
      </c>
      <c r="E18" s="209">
        <f t="shared" si="10"/>
        <v>0</v>
      </c>
      <c r="F18" s="209" t="s">
        <v>310</v>
      </c>
      <c r="G18" s="209"/>
      <c r="H18" s="173" t="s">
        <v>310</v>
      </c>
      <c r="I18" s="173" t="s">
        <v>310</v>
      </c>
      <c r="J18" s="173"/>
      <c r="K18" s="173" t="s">
        <v>310</v>
      </c>
      <c r="L18" s="173" t="s">
        <v>310</v>
      </c>
      <c r="M18" s="173"/>
      <c r="N18" s="173" t="s">
        <v>310</v>
      </c>
      <c r="O18" s="173" t="s">
        <v>310</v>
      </c>
      <c r="P18" s="173"/>
      <c r="Q18" s="173" t="s">
        <v>310</v>
      </c>
      <c r="R18" s="173" t="s">
        <v>310</v>
      </c>
      <c r="S18" s="173"/>
      <c r="T18" s="173" t="s">
        <v>310</v>
      </c>
      <c r="U18" s="173"/>
      <c r="V18" s="173"/>
      <c r="W18" s="173" t="s">
        <v>310</v>
      </c>
      <c r="X18" s="173" t="s">
        <v>310</v>
      </c>
      <c r="Y18" s="173"/>
      <c r="Z18" s="258" t="s">
        <v>310</v>
      </c>
      <c r="AA18" s="258" t="s">
        <v>310</v>
      </c>
      <c r="AB18" s="258" t="s">
        <v>310</v>
      </c>
      <c r="AC18" s="258" t="s">
        <v>310</v>
      </c>
      <c r="AD18" s="258"/>
      <c r="AE18" s="173" t="s">
        <v>310</v>
      </c>
      <c r="AF18" s="173" t="s">
        <v>310</v>
      </c>
      <c r="AG18" s="173" t="s">
        <v>310</v>
      </c>
      <c r="AH18" s="173" t="s">
        <v>310</v>
      </c>
      <c r="AI18" s="173"/>
      <c r="AJ18" s="173" t="s">
        <v>310</v>
      </c>
      <c r="AK18" s="173" t="s">
        <v>310</v>
      </c>
      <c r="AL18" s="173" t="s">
        <v>310</v>
      </c>
      <c r="AM18" s="173"/>
      <c r="AN18" s="173"/>
      <c r="AO18" s="173" t="s">
        <v>310</v>
      </c>
      <c r="AP18" s="173" t="s">
        <v>310</v>
      </c>
      <c r="AQ18" s="173" t="s">
        <v>310</v>
      </c>
      <c r="AR18" s="173"/>
      <c r="AS18" s="173"/>
      <c r="AT18" s="173" t="s">
        <v>310</v>
      </c>
      <c r="AU18" s="173" t="s">
        <v>310</v>
      </c>
      <c r="AV18" s="173" t="s">
        <v>310</v>
      </c>
      <c r="AW18" s="173"/>
      <c r="AX18" s="173"/>
      <c r="AY18" s="173" t="s">
        <v>310</v>
      </c>
      <c r="AZ18" s="173" t="s">
        <v>310</v>
      </c>
      <c r="BA18" s="173"/>
      <c r="BB18" s="357"/>
    </row>
    <row r="19" spans="1:54" ht="13.5" customHeight="1" x14ac:dyDescent="0.25">
      <c r="A19" s="337"/>
      <c r="B19" s="337"/>
      <c r="C19" s="337"/>
      <c r="D19" s="194" t="s">
        <v>43</v>
      </c>
      <c r="E19" s="209">
        <f t="shared" si="10"/>
        <v>0</v>
      </c>
      <c r="F19" s="209" t="s">
        <v>310</v>
      </c>
      <c r="G19" s="209"/>
      <c r="H19" s="173" t="s">
        <v>310</v>
      </c>
      <c r="I19" s="173" t="s">
        <v>310</v>
      </c>
      <c r="J19" s="173"/>
      <c r="K19" s="173" t="s">
        <v>310</v>
      </c>
      <c r="L19" s="173" t="s">
        <v>310</v>
      </c>
      <c r="M19" s="173"/>
      <c r="N19" s="173" t="s">
        <v>310</v>
      </c>
      <c r="O19" s="173" t="s">
        <v>310</v>
      </c>
      <c r="P19" s="173"/>
      <c r="Q19" s="173" t="s">
        <v>310</v>
      </c>
      <c r="R19" s="173" t="s">
        <v>310</v>
      </c>
      <c r="S19" s="173"/>
      <c r="T19" s="173" t="s">
        <v>310</v>
      </c>
      <c r="U19" s="173"/>
      <c r="V19" s="173"/>
      <c r="W19" s="173" t="s">
        <v>310</v>
      </c>
      <c r="X19" s="173" t="s">
        <v>310</v>
      </c>
      <c r="Y19" s="173"/>
      <c r="Z19" s="258" t="s">
        <v>310</v>
      </c>
      <c r="AA19" s="258" t="s">
        <v>310</v>
      </c>
      <c r="AB19" s="258" t="s">
        <v>310</v>
      </c>
      <c r="AC19" s="258" t="s">
        <v>310</v>
      </c>
      <c r="AD19" s="258"/>
      <c r="AE19" s="173" t="s">
        <v>310</v>
      </c>
      <c r="AF19" s="173" t="s">
        <v>310</v>
      </c>
      <c r="AG19" s="173" t="s">
        <v>310</v>
      </c>
      <c r="AH19" s="173" t="s">
        <v>310</v>
      </c>
      <c r="AI19" s="173"/>
      <c r="AJ19" s="173" t="s">
        <v>310</v>
      </c>
      <c r="AK19" s="173" t="s">
        <v>310</v>
      </c>
      <c r="AL19" s="173" t="s">
        <v>310</v>
      </c>
      <c r="AM19" s="173"/>
      <c r="AN19" s="173"/>
      <c r="AO19" s="173" t="s">
        <v>310</v>
      </c>
      <c r="AP19" s="173" t="s">
        <v>310</v>
      </c>
      <c r="AQ19" s="173" t="s">
        <v>310</v>
      </c>
      <c r="AR19" s="173"/>
      <c r="AS19" s="173"/>
      <c r="AT19" s="173" t="s">
        <v>310</v>
      </c>
      <c r="AU19" s="173" t="s">
        <v>310</v>
      </c>
      <c r="AV19" s="173" t="s">
        <v>310</v>
      </c>
      <c r="AW19" s="173"/>
      <c r="AX19" s="173"/>
      <c r="AY19" s="173" t="s">
        <v>310</v>
      </c>
      <c r="AZ19" s="173" t="s">
        <v>310</v>
      </c>
      <c r="BA19" s="173"/>
      <c r="BB19" s="357"/>
    </row>
    <row r="20" spans="1:54" ht="18" customHeight="1" x14ac:dyDescent="0.25">
      <c r="A20" s="337" t="s">
        <v>283</v>
      </c>
      <c r="B20" s="369"/>
      <c r="C20" s="369"/>
      <c r="D20" s="190" t="s">
        <v>41</v>
      </c>
      <c r="E20" s="209">
        <f>SUM(H20,K20,N20,Q20,T20,W20,Z20,AE20,AJ20,AO20,AT20,AY20)</f>
        <v>0</v>
      </c>
      <c r="F20" s="209" t="s">
        <v>310</v>
      </c>
      <c r="G20" s="209"/>
      <c r="H20" s="173" t="s">
        <v>310</v>
      </c>
      <c r="I20" s="173" t="s">
        <v>310</v>
      </c>
      <c r="J20" s="173"/>
      <c r="K20" s="173" t="s">
        <v>310</v>
      </c>
      <c r="L20" s="173" t="s">
        <v>310</v>
      </c>
      <c r="M20" s="173"/>
      <c r="N20" s="173" t="s">
        <v>310</v>
      </c>
      <c r="O20" s="173" t="s">
        <v>310</v>
      </c>
      <c r="P20" s="173"/>
      <c r="Q20" s="173" t="s">
        <v>310</v>
      </c>
      <c r="R20" s="173" t="s">
        <v>310</v>
      </c>
      <c r="S20" s="173"/>
      <c r="T20" s="173" t="s">
        <v>310</v>
      </c>
      <c r="U20" s="173"/>
      <c r="V20" s="173"/>
      <c r="W20" s="173" t="s">
        <v>310</v>
      </c>
      <c r="X20" s="173" t="s">
        <v>310</v>
      </c>
      <c r="Y20" s="173"/>
      <c r="Z20" s="258" t="s">
        <v>310</v>
      </c>
      <c r="AA20" s="258" t="s">
        <v>310</v>
      </c>
      <c r="AB20" s="258" t="s">
        <v>310</v>
      </c>
      <c r="AC20" s="258" t="s">
        <v>310</v>
      </c>
      <c r="AD20" s="258"/>
      <c r="AE20" s="173" t="s">
        <v>310</v>
      </c>
      <c r="AF20" s="173" t="s">
        <v>310</v>
      </c>
      <c r="AG20" s="173" t="s">
        <v>310</v>
      </c>
      <c r="AH20" s="173" t="s">
        <v>310</v>
      </c>
      <c r="AI20" s="173"/>
      <c r="AJ20" s="173" t="s">
        <v>310</v>
      </c>
      <c r="AK20" s="173" t="s">
        <v>310</v>
      </c>
      <c r="AL20" s="173" t="s">
        <v>310</v>
      </c>
      <c r="AM20" s="173"/>
      <c r="AN20" s="173"/>
      <c r="AO20" s="173" t="s">
        <v>310</v>
      </c>
      <c r="AP20" s="173" t="s">
        <v>310</v>
      </c>
      <c r="AQ20" s="173" t="s">
        <v>310</v>
      </c>
      <c r="AR20" s="173"/>
      <c r="AS20" s="173"/>
      <c r="AT20" s="173" t="s">
        <v>310</v>
      </c>
      <c r="AU20" s="173" t="s">
        <v>310</v>
      </c>
      <c r="AV20" s="173" t="s">
        <v>310</v>
      </c>
      <c r="AW20" s="173"/>
      <c r="AX20" s="173"/>
      <c r="AY20" s="173" t="s">
        <v>310</v>
      </c>
      <c r="AZ20" s="173" t="s">
        <v>310</v>
      </c>
      <c r="BA20" s="173"/>
      <c r="BB20" s="357"/>
    </row>
    <row r="21" spans="1:54" ht="34.9" customHeight="1" x14ac:dyDescent="0.25">
      <c r="A21" s="369"/>
      <c r="B21" s="369"/>
      <c r="C21" s="369"/>
      <c r="D21" s="193" t="s">
        <v>2</v>
      </c>
      <c r="E21" s="209">
        <f t="shared" ref="E21:E22" si="11">SUM(H21,K21,N21,Q21,T21,W21,Z21,AE21,AJ21,AO21,AT21,AY21)</f>
        <v>0</v>
      </c>
      <c r="F21" s="209" t="s">
        <v>310</v>
      </c>
      <c r="G21" s="209"/>
      <c r="H21" s="173" t="s">
        <v>310</v>
      </c>
      <c r="I21" s="173" t="s">
        <v>310</v>
      </c>
      <c r="J21" s="173"/>
      <c r="K21" s="173" t="s">
        <v>310</v>
      </c>
      <c r="L21" s="173" t="s">
        <v>310</v>
      </c>
      <c r="M21" s="173"/>
      <c r="N21" s="173" t="s">
        <v>310</v>
      </c>
      <c r="O21" s="173" t="s">
        <v>310</v>
      </c>
      <c r="P21" s="173"/>
      <c r="Q21" s="173" t="s">
        <v>310</v>
      </c>
      <c r="R21" s="173" t="s">
        <v>310</v>
      </c>
      <c r="S21" s="173"/>
      <c r="T21" s="173" t="s">
        <v>310</v>
      </c>
      <c r="U21" s="173"/>
      <c r="V21" s="173"/>
      <c r="W21" s="173" t="s">
        <v>310</v>
      </c>
      <c r="X21" s="173" t="s">
        <v>310</v>
      </c>
      <c r="Y21" s="173"/>
      <c r="Z21" s="258" t="s">
        <v>310</v>
      </c>
      <c r="AA21" s="258" t="s">
        <v>310</v>
      </c>
      <c r="AB21" s="258" t="s">
        <v>310</v>
      </c>
      <c r="AC21" s="258" t="s">
        <v>310</v>
      </c>
      <c r="AD21" s="258"/>
      <c r="AE21" s="173" t="s">
        <v>310</v>
      </c>
      <c r="AF21" s="173" t="s">
        <v>310</v>
      </c>
      <c r="AG21" s="173" t="s">
        <v>310</v>
      </c>
      <c r="AH21" s="173" t="s">
        <v>310</v>
      </c>
      <c r="AI21" s="173"/>
      <c r="AJ21" s="173" t="s">
        <v>310</v>
      </c>
      <c r="AK21" s="173" t="s">
        <v>310</v>
      </c>
      <c r="AL21" s="173" t="s">
        <v>310</v>
      </c>
      <c r="AM21" s="173"/>
      <c r="AN21" s="173"/>
      <c r="AO21" s="173" t="s">
        <v>310</v>
      </c>
      <c r="AP21" s="173" t="s">
        <v>310</v>
      </c>
      <c r="AQ21" s="173" t="s">
        <v>310</v>
      </c>
      <c r="AR21" s="173"/>
      <c r="AS21" s="173"/>
      <c r="AT21" s="173" t="s">
        <v>310</v>
      </c>
      <c r="AU21" s="173" t="s">
        <v>310</v>
      </c>
      <c r="AV21" s="173" t="s">
        <v>310</v>
      </c>
      <c r="AW21" s="173"/>
      <c r="AX21" s="173"/>
      <c r="AY21" s="173" t="s">
        <v>310</v>
      </c>
      <c r="AZ21" s="173" t="s">
        <v>310</v>
      </c>
      <c r="BA21" s="173"/>
      <c r="BB21" s="357"/>
    </row>
    <row r="22" spans="1:54" ht="16.5" customHeight="1" x14ac:dyDescent="0.25">
      <c r="A22" s="369"/>
      <c r="B22" s="369"/>
      <c r="C22" s="369"/>
      <c r="D22" s="194" t="s">
        <v>43</v>
      </c>
      <c r="E22" s="209">
        <f t="shared" si="11"/>
        <v>0</v>
      </c>
      <c r="F22" s="209" t="s">
        <v>310</v>
      </c>
      <c r="G22" s="209"/>
      <c r="H22" s="173" t="s">
        <v>310</v>
      </c>
      <c r="I22" s="173" t="s">
        <v>310</v>
      </c>
      <c r="J22" s="173"/>
      <c r="K22" s="173" t="s">
        <v>310</v>
      </c>
      <c r="L22" s="173" t="s">
        <v>310</v>
      </c>
      <c r="M22" s="173"/>
      <c r="N22" s="173" t="s">
        <v>310</v>
      </c>
      <c r="O22" s="173" t="s">
        <v>310</v>
      </c>
      <c r="P22" s="173"/>
      <c r="Q22" s="173" t="s">
        <v>310</v>
      </c>
      <c r="R22" s="173" t="s">
        <v>310</v>
      </c>
      <c r="S22" s="173"/>
      <c r="T22" s="173" t="s">
        <v>310</v>
      </c>
      <c r="U22" s="173"/>
      <c r="V22" s="173"/>
      <c r="W22" s="173" t="s">
        <v>310</v>
      </c>
      <c r="X22" s="173" t="s">
        <v>310</v>
      </c>
      <c r="Y22" s="173"/>
      <c r="Z22" s="258" t="s">
        <v>310</v>
      </c>
      <c r="AA22" s="258" t="s">
        <v>310</v>
      </c>
      <c r="AB22" s="258" t="s">
        <v>310</v>
      </c>
      <c r="AC22" s="258" t="s">
        <v>310</v>
      </c>
      <c r="AD22" s="258"/>
      <c r="AE22" s="173" t="s">
        <v>310</v>
      </c>
      <c r="AF22" s="173" t="s">
        <v>310</v>
      </c>
      <c r="AG22" s="173" t="s">
        <v>310</v>
      </c>
      <c r="AH22" s="173" t="s">
        <v>310</v>
      </c>
      <c r="AI22" s="173"/>
      <c r="AJ22" s="173" t="s">
        <v>310</v>
      </c>
      <c r="AK22" s="173" t="s">
        <v>310</v>
      </c>
      <c r="AL22" s="173" t="s">
        <v>310</v>
      </c>
      <c r="AM22" s="173"/>
      <c r="AN22" s="173"/>
      <c r="AO22" s="173" t="s">
        <v>310</v>
      </c>
      <c r="AP22" s="173" t="s">
        <v>310</v>
      </c>
      <c r="AQ22" s="173" t="s">
        <v>310</v>
      </c>
      <c r="AR22" s="173"/>
      <c r="AS22" s="173"/>
      <c r="AT22" s="173" t="s">
        <v>310</v>
      </c>
      <c r="AU22" s="173" t="s">
        <v>310</v>
      </c>
      <c r="AV22" s="173" t="s">
        <v>310</v>
      </c>
      <c r="AW22" s="173"/>
      <c r="AX22" s="173"/>
      <c r="AY22" s="173" t="s">
        <v>310</v>
      </c>
      <c r="AZ22" s="173" t="s">
        <v>310</v>
      </c>
      <c r="BA22" s="173"/>
      <c r="BB22" s="357"/>
    </row>
    <row r="23" spans="1:54" ht="17.25" customHeight="1" x14ac:dyDescent="0.25">
      <c r="A23" s="337" t="s">
        <v>279</v>
      </c>
      <c r="B23" s="355"/>
      <c r="C23" s="355"/>
      <c r="D23" s="190" t="s">
        <v>41</v>
      </c>
      <c r="E23" s="208">
        <f>SUM(H23,K23,N23,Q23,T23,W23,Z23,AE23,AJ23,AO23,AT23,AY23)</f>
        <v>10751.067000000001</v>
      </c>
      <c r="F23" s="208">
        <f>SUM(I23,L23,O23,R23,U23,X23,AF23,AK23,AP23,AU23,AZ23,AC23)</f>
        <v>990.26700000000005</v>
      </c>
      <c r="G23" s="210">
        <f t="shared" si="1"/>
        <v>9.2108718139325134</v>
      </c>
      <c r="H23" s="176">
        <f>SUM(H29,H39,H43,H54)</f>
        <v>0</v>
      </c>
      <c r="I23" s="176">
        <f>SUM(I29,I39,I43,I54)</f>
        <v>0</v>
      </c>
      <c r="J23" s="177"/>
      <c r="K23" s="176">
        <f>SUM(K29,K39,K43,K54)</f>
        <v>0</v>
      </c>
      <c r="L23" s="176">
        <f>SUM(L29,L39,L43,L54)</f>
        <v>0</v>
      </c>
      <c r="M23" s="177"/>
      <c r="N23" s="176">
        <f>SUM(N29,N39,N43,N54)</f>
        <v>838.66700000000003</v>
      </c>
      <c r="O23" s="176">
        <f>SUM(O29,O39,O43,O54)</f>
        <v>838.66700000000003</v>
      </c>
      <c r="P23" s="173">
        <v>100</v>
      </c>
      <c r="Q23" s="173">
        <f>SUM(Q29,Q39,Q43,Q54)</f>
        <v>0</v>
      </c>
      <c r="R23" s="173">
        <f>SUM(R29,R39,R43,R54)</f>
        <v>0</v>
      </c>
      <c r="S23" s="173"/>
      <c r="T23" s="173">
        <f>SUM(T29,T39,T43,T54)</f>
        <v>55.6</v>
      </c>
      <c r="U23" s="173">
        <f>SUM(U29,U39,U43,U54)</f>
        <v>55.6</v>
      </c>
      <c r="V23" s="173"/>
      <c r="W23" s="173">
        <f>SUM(W29,W39,W43,W54)</f>
        <v>2</v>
      </c>
      <c r="X23" s="173">
        <f>SUM(X29,X39,X43,X54)</f>
        <v>2</v>
      </c>
      <c r="Y23" s="173"/>
      <c r="Z23" s="258">
        <v>93.1</v>
      </c>
      <c r="AA23" s="258">
        <f>SUM(AA29,AA39,AA43,AA54)</f>
        <v>0</v>
      </c>
      <c r="AB23" s="258">
        <f>SUM(AB29,AB39,AB43,AB54)</f>
        <v>0</v>
      </c>
      <c r="AC23" s="258">
        <v>93</v>
      </c>
      <c r="AD23" s="258">
        <v>99.9</v>
      </c>
      <c r="AE23" s="173">
        <f>SUM(AE29,AE39,AE43,AE54)</f>
        <v>0</v>
      </c>
      <c r="AF23" s="173">
        <f>SUM(AF29,AF39,AF43,AF54)</f>
        <v>1</v>
      </c>
      <c r="AG23" s="173">
        <f>SUM(AG29,AG39,AG43,AG54)</f>
        <v>2</v>
      </c>
      <c r="AH23" s="173">
        <v>0</v>
      </c>
      <c r="AI23" s="173"/>
      <c r="AJ23" s="173">
        <f>SUM(AJ29,AJ39,AJ43,AJ54)</f>
        <v>10</v>
      </c>
      <c r="AK23" s="173">
        <f>SUM(AK29,AK39,AK43,AK54)</f>
        <v>0</v>
      </c>
      <c r="AL23" s="173">
        <f>SUM(AL29,AL39,AL43,AL54)</f>
        <v>0</v>
      </c>
      <c r="AM23" s="173"/>
      <c r="AN23" s="173"/>
      <c r="AO23" s="173">
        <f>AO24+AO25</f>
        <v>6320</v>
      </c>
      <c r="AP23" s="173">
        <f>SUM(AP29,AP39,AP43,AP54)</f>
        <v>0</v>
      </c>
      <c r="AQ23" s="173">
        <f>SUM(AQ29,AQ39,AQ43,AQ54)</f>
        <v>0</v>
      </c>
      <c r="AR23" s="173"/>
      <c r="AS23" s="173"/>
      <c r="AT23" s="176">
        <f>SUM(AT29,AT39,AT43,AT54)</f>
        <v>1805</v>
      </c>
      <c r="AU23" s="173">
        <f>SUM(AU29,AU39,AU43,AU54)</f>
        <v>0</v>
      </c>
      <c r="AV23" s="173">
        <f>SUM(AV29,AV39,AV43,AV54)</f>
        <v>0</v>
      </c>
      <c r="AW23" s="173"/>
      <c r="AX23" s="173"/>
      <c r="AY23" s="173">
        <f>SUM(AY29,AY39,AY43,AY54)</f>
        <v>1626.7</v>
      </c>
      <c r="AZ23" s="173">
        <f>SUM(AZ29,AZ39,AZ43,AZ54)</f>
        <v>0</v>
      </c>
      <c r="BA23" s="173"/>
      <c r="BB23" s="357"/>
    </row>
    <row r="24" spans="1:54" ht="31.15" customHeight="1" x14ac:dyDescent="0.25">
      <c r="A24" s="355"/>
      <c r="B24" s="355"/>
      <c r="C24" s="355"/>
      <c r="D24" s="193" t="s">
        <v>2</v>
      </c>
      <c r="E24" s="208">
        <f>SUM(H24,K24,N24,Q24,T24,W24,Z24,AE24,AJ24,AO24,AT24,AY24)</f>
        <v>6403.1</v>
      </c>
      <c r="F24" s="208">
        <f>SUM(I24,L24,O24,R24,U24,X24,AF24,AK24,AP24,AU24,AZ24,AC24)</f>
        <v>93</v>
      </c>
      <c r="G24" s="208">
        <f t="shared" si="1"/>
        <v>1.4524214833440052</v>
      </c>
      <c r="H24" s="176">
        <f>SUM(H40)</f>
        <v>0</v>
      </c>
      <c r="I24" s="176">
        <f t="shared" ref="I24:AZ24" si="12">SUM(I40)</f>
        <v>0</v>
      </c>
      <c r="J24" s="176"/>
      <c r="K24" s="176">
        <f t="shared" si="12"/>
        <v>0</v>
      </c>
      <c r="L24" s="176">
        <f t="shared" si="12"/>
        <v>0</v>
      </c>
      <c r="M24" s="176"/>
      <c r="N24" s="176">
        <f t="shared" si="12"/>
        <v>0</v>
      </c>
      <c r="O24" s="176">
        <f t="shared" si="12"/>
        <v>0</v>
      </c>
      <c r="P24" s="173"/>
      <c r="Q24" s="173">
        <f t="shared" si="12"/>
        <v>0</v>
      </c>
      <c r="R24" s="173">
        <f t="shared" si="12"/>
        <v>0</v>
      </c>
      <c r="S24" s="173"/>
      <c r="T24" s="173">
        <f t="shared" si="12"/>
        <v>0</v>
      </c>
      <c r="U24" s="173">
        <f t="shared" ref="U24" si="13">SUM(U40)</f>
        <v>0</v>
      </c>
      <c r="V24" s="173"/>
      <c r="W24" s="173">
        <f t="shared" si="12"/>
        <v>0</v>
      </c>
      <c r="X24" s="173">
        <f t="shared" ref="X24" si="14">SUM(X40)</f>
        <v>0</v>
      </c>
      <c r="Y24" s="173"/>
      <c r="Z24" s="258">
        <v>93.1</v>
      </c>
      <c r="AA24" s="258">
        <f t="shared" si="12"/>
        <v>0</v>
      </c>
      <c r="AB24" s="258">
        <f t="shared" si="12"/>
        <v>0</v>
      </c>
      <c r="AC24" s="258">
        <v>93</v>
      </c>
      <c r="AD24" s="258">
        <v>99.9</v>
      </c>
      <c r="AE24" s="173">
        <f t="shared" si="12"/>
        <v>0</v>
      </c>
      <c r="AF24" s="173">
        <f t="shared" si="12"/>
        <v>0</v>
      </c>
      <c r="AG24" s="173">
        <f t="shared" si="12"/>
        <v>0</v>
      </c>
      <c r="AH24" s="173">
        <v>0</v>
      </c>
      <c r="AI24" s="173"/>
      <c r="AJ24" s="173">
        <f t="shared" si="12"/>
        <v>0</v>
      </c>
      <c r="AK24" s="173">
        <f t="shared" si="12"/>
        <v>0</v>
      </c>
      <c r="AL24" s="173">
        <f t="shared" si="12"/>
        <v>0</v>
      </c>
      <c r="AM24" s="173"/>
      <c r="AN24" s="173"/>
      <c r="AO24" s="189">
        <f>AO43</f>
        <v>6310</v>
      </c>
      <c r="AP24" s="173">
        <f t="shared" si="12"/>
        <v>0</v>
      </c>
      <c r="AQ24" s="173">
        <f t="shared" si="12"/>
        <v>0</v>
      </c>
      <c r="AR24" s="173"/>
      <c r="AS24" s="173"/>
      <c r="AT24" s="173">
        <f t="shared" si="12"/>
        <v>0</v>
      </c>
      <c r="AU24" s="173">
        <f t="shared" si="12"/>
        <v>0</v>
      </c>
      <c r="AV24" s="173">
        <f t="shared" si="12"/>
        <v>0</v>
      </c>
      <c r="AW24" s="173"/>
      <c r="AX24" s="173"/>
      <c r="AY24" s="173">
        <f t="shared" si="12"/>
        <v>0</v>
      </c>
      <c r="AZ24" s="173">
        <f t="shared" si="12"/>
        <v>0</v>
      </c>
      <c r="BA24" s="173"/>
      <c r="BB24" s="357"/>
    </row>
    <row r="25" spans="1:54" ht="15.75" x14ac:dyDescent="0.25">
      <c r="A25" s="355"/>
      <c r="B25" s="355"/>
      <c r="C25" s="355"/>
      <c r="D25" s="194" t="s">
        <v>43</v>
      </c>
      <c r="E25" s="208">
        <f>SUM(H25,K25,N25,Q25,T25,W25,Z25,AE25,AJ25,AO25,AT25,AY25)</f>
        <v>4347.9669999999996</v>
      </c>
      <c r="F25" s="208">
        <f>SUM(I25,L25,O25,R25,U25,X25,AA25,AF25,AK25,AP25,AU25,AZ25)</f>
        <v>896.26700000000005</v>
      </c>
      <c r="G25" s="210">
        <f t="shared" si="1"/>
        <v>20.613472917342751</v>
      </c>
      <c r="H25" s="176">
        <f>SUM(H30,H44,)</f>
        <v>0</v>
      </c>
      <c r="I25" s="176">
        <f t="shared" ref="I25:M25" si="15">SUM(I30,I44,)</f>
        <v>0</v>
      </c>
      <c r="J25" s="176"/>
      <c r="K25" s="176">
        <f t="shared" si="15"/>
        <v>0</v>
      </c>
      <c r="L25" s="176">
        <f t="shared" si="15"/>
        <v>0</v>
      </c>
      <c r="M25" s="176">
        <f t="shared" si="15"/>
        <v>0</v>
      </c>
      <c r="N25" s="176">
        <f>SUM(N30,N44,)</f>
        <v>838.66700000000003</v>
      </c>
      <c r="O25" s="176">
        <f t="shared" ref="O25:AZ25" si="16">SUM(O30,O44,)</f>
        <v>838.66700000000003</v>
      </c>
      <c r="P25" s="173">
        <v>100</v>
      </c>
      <c r="Q25" s="173">
        <f t="shared" si="16"/>
        <v>0</v>
      </c>
      <c r="R25" s="173">
        <f t="shared" si="16"/>
        <v>0</v>
      </c>
      <c r="S25" s="173">
        <f t="shared" si="16"/>
        <v>0</v>
      </c>
      <c r="T25" s="173">
        <f t="shared" si="16"/>
        <v>55.6</v>
      </c>
      <c r="U25" s="173">
        <f t="shared" ref="U25" si="17">SUM(U30,U44,)</f>
        <v>55.6</v>
      </c>
      <c r="V25" s="173"/>
      <c r="W25" s="173">
        <f t="shared" si="16"/>
        <v>2</v>
      </c>
      <c r="X25" s="173">
        <f t="shared" ref="X25" si="18">SUM(X30,X44,)</f>
        <v>2</v>
      </c>
      <c r="Y25" s="173"/>
      <c r="Z25" s="258">
        <f t="shared" si="16"/>
        <v>0</v>
      </c>
      <c r="AA25" s="258">
        <f t="shared" si="16"/>
        <v>0</v>
      </c>
      <c r="AB25" s="258">
        <f t="shared" si="16"/>
        <v>0</v>
      </c>
      <c r="AC25" s="258">
        <v>0</v>
      </c>
      <c r="AD25" s="258"/>
      <c r="AE25" s="173">
        <f t="shared" si="16"/>
        <v>0</v>
      </c>
      <c r="AF25" s="173">
        <f t="shared" si="16"/>
        <v>0</v>
      </c>
      <c r="AG25" s="173">
        <f t="shared" si="16"/>
        <v>0</v>
      </c>
      <c r="AH25" s="173">
        <v>0</v>
      </c>
      <c r="AI25" s="173"/>
      <c r="AJ25" s="173">
        <f t="shared" si="16"/>
        <v>10</v>
      </c>
      <c r="AK25" s="173">
        <f t="shared" si="16"/>
        <v>0</v>
      </c>
      <c r="AL25" s="173">
        <f t="shared" si="16"/>
        <v>0</v>
      </c>
      <c r="AM25" s="173"/>
      <c r="AN25" s="173"/>
      <c r="AO25" s="173">
        <f t="shared" si="16"/>
        <v>10</v>
      </c>
      <c r="AP25" s="173">
        <f t="shared" si="16"/>
        <v>0</v>
      </c>
      <c r="AQ25" s="173">
        <f t="shared" si="16"/>
        <v>0</v>
      </c>
      <c r="AR25" s="173"/>
      <c r="AS25" s="173"/>
      <c r="AT25" s="173">
        <f t="shared" si="16"/>
        <v>1805</v>
      </c>
      <c r="AU25" s="173">
        <f t="shared" si="16"/>
        <v>0</v>
      </c>
      <c r="AV25" s="173">
        <f t="shared" si="16"/>
        <v>0</v>
      </c>
      <c r="AW25" s="173"/>
      <c r="AX25" s="173"/>
      <c r="AY25" s="173">
        <f>SUM(AY30,AY44,)</f>
        <v>1626.7</v>
      </c>
      <c r="AZ25" s="173">
        <f t="shared" si="16"/>
        <v>0</v>
      </c>
      <c r="BA25" s="173"/>
      <c r="BB25" s="357"/>
    </row>
    <row r="26" spans="1:54" ht="22.5" customHeight="1" x14ac:dyDescent="0.25">
      <c r="A26" s="337" t="s">
        <v>278</v>
      </c>
      <c r="B26" s="337"/>
      <c r="C26" s="337"/>
      <c r="D26" s="190" t="s">
        <v>41</v>
      </c>
      <c r="E26" s="209">
        <f t="shared" ref="E26:E28" si="19">SUM(H26,K26,N26,Q26,T26,W26,Z26,AE26,AJ26,AO26,AT26,AY26)</f>
        <v>0</v>
      </c>
      <c r="F26" s="209" t="s">
        <v>310</v>
      </c>
      <c r="G26" s="210"/>
      <c r="H26" s="173" t="s">
        <v>310</v>
      </c>
      <c r="I26" s="173" t="s">
        <v>310</v>
      </c>
      <c r="J26" s="173"/>
      <c r="K26" s="173" t="s">
        <v>310</v>
      </c>
      <c r="L26" s="173" t="s">
        <v>310</v>
      </c>
      <c r="M26" s="173"/>
      <c r="N26" s="173" t="s">
        <v>310</v>
      </c>
      <c r="O26" s="173" t="s">
        <v>310</v>
      </c>
      <c r="P26" s="173"/>
      <c r="Q26" s="173" t="s">
        <v>310</v>
      </c>
      <c r="R26" s="173" t="s">
        <v>310</v>
      </c>
      <c r="S26" s="173"/>
      <c r="T26" s="173" t="s">
        <v>310</v>
      </c>
      <c r="U26" s="173" t="s">
        <v>310</v>
      </c>
      <c r="V26" s="173"/>
      <c r="W26" s="173" t="s">
        <v>310</v>
      </c>
      <c r="X26" s="173" t="s">
        <v>310</v>
      </c>
      <c r="Y26" s="173"/>
      <c r="Z26" s="258" t="s">
        <v>310</v>
      </c>
      <c r="AA26" s="258" t="s">
        <v>310</v>
      </c>
      <c r="AB26" s="258" t="s">
        <v>310</v>
      </c>
      <c r="AC26" s="258" t="s">
        <v>344</v>
      </c>
      <c r="AD26" s="258"/>
      <c r="AE26" s="173" t="s">
        <v>310</v>
      </c>
      <c r="AF26" s="173" t="s">
        <v>310</v>
      </c>
      <c r="AG26" s="173" t="s">
        <v>310</v>
      </c>
      <c r="AH26" s="173"/>
      <c r="AI26" s="173"/>
      <c r="AJ26" s="173" t="s">
        <v>310</v>
      </c>
      <c r="AK26" s="173" t="s">
        <v>310</v>
      </c>
      <c r="AL26" s="173" t="s">
        <v>310</v>
      </c>
      <c r="AM26" s="173"/>
      <c r="AN26" s="173"/>
      <c r="AO26" s="173" t="s">
        <v>310</v>
      </c>
      <c r="AP26" s="173" t="s">
        <v>310</v>
      </c>
      <c r="AQ26" s="173" t="s">
        <v>310</v>
      </c>
      <c r="AR26" s="173"/>
      <c r="AS26" s="173"/>
      <c r="AT26" s="173" t="s">
        <v>310</v>
      </c>
      <c r="AU26" s="173" t="s">
        <v>310</v>
      </c>
      <c r="AV26" s="173" t="s">
        <v>310</v>
      </c>
      <c r="AW26" s="173"/>
      <c r="AX26" s="173"/>
      <c r="AY26" s="173" t="s">
        <v>310</v>
      </c>
      <c r="AZ26" s="173" t="s">
        <v>310</v>
      </c>
      <c r="BA26" s="173"/>
      <c r="BB26" s="196"/>
    </row>
    <row r="27" spans="1:54" ht="30.75" customHeight="1" x14ac:dyDescent="0.25">
      <c r="A27" s="337"/>
      <c r="B27" s="337"/>
      <c r="C27" s="337"/>
      <c r="D27" s="193" t="s">
        <v>2</v>
      </c>
      <c r="E27" s="209">
        <f t="shared" si="19"/>
        <v>0</v>
      </c>
      <c r="F27" s="209" t="s">
        <v>310</v>
      </c>
      <c r="G27" s="210"/>
      <c r="H27" s="173" t="s">
        <v>310</v>
      </c>
      <c r="I27" s="173" t="s">
        <v>310</v>
      </c>
      <c r="J27" s="173"/>
      <c r="K27" s="173" t="s">
        <v>310</v>
      </c>
      <c r="L27" s="173" t="s">
        <v>310</v>
      </c>
      <c r="M27" s="173"/>
      <c r="N27" s="173" t="s">
        <v>310</v>
      </c>
      <c r="O27" s="173" t="s">
        <v>310</v>
      </c>
      <c r="P27" s="173"/>
      <c r="Q27" s="173" t="s">
        <v>310</v>
      </c>
      <c r="R27" s="173" t="s">
        <v>310</v>
      </c>
      <c r="S27" s="173"/>
      <c r="T27" s="173" t="s">
        <v>310</v>
      </c>
      <c r="U27" s="173" t="s">
        <v>310</v>
      </c>
      <c r="V27" s="173"/>
      <c r="W27" s="173" t="s">
        <v>310</v>
      </c>
      <c r="X27" s="173" t="s">
        <v>310</v>
      </c>
      <c r="Y27" s="173"/>
      <c r="Z27" s="258" t="s">
        <v>310</v>
      </c>
      <c r="AA27" s="258" t="s">
        <v>310</v>
      </c>
      <c r="AB27" s="258" t="s">
        <v>310</v>
      </c>
      <c r="AC27" s="258" t="s">
        <v>310</v>
      </c>
      <c r="AD27" s="258"/>
      <c r="AE27" s="173" t="s">
        <v>310</v>
      </c>
      <c r="AF27" s="173" t="s">
        <v>310</v>
      </c>
      <c r="AG27" s="173" t="s">
        <v>310</v>
      </c>
      <c r="AH27" s="173" t="s">
        <v>310</v>
      </c>
      <c r="AI27" s="173"/>
      <c r="AJ27" s="173" t="s">
        <v>310</v>
      </c>
      <c r="AK27" s="173" t="s">
        <v>310</v>
      </c>
      <c r="AL27" s="173" t="s">
        <v>310</v>
      </c>
      <c r="AM27" s="173"/>
      <c r="AN27" s="173"/>
      <c r="AO27" s="173" t="s">
        <v>310</v>
      </c>
      <c r="AP27" s="173" t="s">
        <v>310</v>
      </c>
      <c r="AQ27" s="173" t="s">
        <v>310</v>
      </c>
      <c r="AR27" s="173"/>
      <c r="AS27" s="173"/>
      <c r="AT27" s="173" t="s">
        <v>310</v>
      </c>
      <c r="AU27" s="173" t="s">
        <v>310</v>
      </c>
      <c r="AV27" s="173" t="s">
        <v>310</v>
      </c>
      <c r="AW27" s="173"/>
      <c r="AX27" s="173"/>
      <c r="AY27" s="173" t="s">
        <v>310</v>
      </c>
      <c r="AZ27" s="173" t="s">
        <v>310</v>
      </c>
      <c r="BA27" s="173"/>
      <c r="BB27" s="196"/>
    </row>
    <row r="28" spans="1:54" ht="17.25" customHeight="1" x14ac:dyDescent="0.25">
      <c r="A28" s="337"/>
      <c r="B28" s="337"/>
      <c r="C28" s="337"/>
      <c r="D28" s="194" t="s">
        <v>43</v>
      </c>
      <c r="E28" s="211">
        <f t="shared" si="19"/>
        <v>0</v>
      </c>
      <c r="F28" s="211" t="s">
        <v>310</v>
      </c>
      <c r="G28" s="210"/>
      <c r="H28" s="173" t="s">
        <v>310</v>
      </c>
      <c r="I28" s="173" t="s">
        <v>310</v>
      </c>
      <c r="J28" s="173"/>
      <c r="K28" s="173" t="s">
        <v>310</v>
      </c>
      <c r="L28" s="173" t="s">
        <v>310</v>
      </c>
      <c r="M28" s="173"/>
      <c r="N28" s="173" t="s">
        <v>310</v>
      </c>
      <c r="O28" s="173" t="s">
        <v>310</v>
      </c>
      <c r="P28" s="173"/>
      <c r="Q28" s="173" t="s">
        <v>310</v>
      </c>
      <c r="R28" s="173" t="s">
        <v>310</v>
      </c>
      <c r="S28" s="173"/>
      <c r="T28" s="173" t="s">
        <v>310</v>
      </c>
      <c r="U28" s="173" t="s">
        <v>310</v>
      </c>
      <c r="V28" s="173"/>
      <c r="W28" s="173" t="s">
        <v>310</v>
      </c>
      <c r="X28" s="173" t="s">
        <v>310</v>
      </c>
      <c r="Y28" s="173"/>
      <c r="Z28" s="258" t="s">
        <v>310</v>
      </c>
      <c r="AA28" s="258" t="s">
        <v>310</v>
      </c>
      <c r="AB28" s="258" t="s">
        <v>310</v>
      </c>
      <c r="AC28" s="258" t="s">
        <v>310</v>
      </c>
      <c r="AD28" s="258"/>
      <c r="AE28" s="173" t="s">
        <v>310</v>
      </c>
      <c r="AF28" s="173" t="s">
        <v>310</v>
      </c>
      <c r="AG28" s="173" t="s">
        <v>310</v>
      </c>
      <c r="AH28" s="173" t="s">
        <v>310</v>
      </c>
      <c r="AI28" s="173"/>
      <c r="AJ28" s="173" t="s">
        <v>310</v>
      </c>
      <c r="AK28" s="173" t="s">
        <v>310</v>
      </c>
      <c r="AL28" s="173" t="s">
        <v>310</v>
      </c>
      <c r="AM28" s="173"/>
      <c r="AN28" s="173"/>
      <c r="AO28" s="173" t="s">
        <v>310</v>
      </c>
      <c r="AP28" s="173" t="s">
        <v>310</v>
      </c>
      <c r="AQ28" s="173" t="s">
        <v>310</v>
      </c>
      <c r="AR28" s="173"/>
      <c r="AS28" s="173"/>
      <c r="AT28" s="173" t="s">
        <v>310</v>
      </c>
      <c r="AU28" s="173" t="s">
        <v>310</v>
      </c>
      <c r="AV28" s="173" t="s">
        <v>310</v>
      </c>
      <c r="AW28" s="173"/>
      <c r="AX28" s="173"/>
      <c r="AY28" s="173" t="s">
        <v>310</v>
      </c>
      <c r="AZ28" s="173" t="s">
        <v>310</v>
      </c>
      <c r="BA28" s="173"/>
      <c r="BB28" s="196"/>
    </row>
    <row r="29" spans="1:54" ht="18.75" customHeight="1" x14ac:dyDescent="0.25">
      <c r="A29" s="344" t="s">
        <v>1</v>
      </c>
      <c r="B29" s="337" t="s">
        <v>293</v>
      </c>
      <c r="C29" s="337" t="s">
        <v>294</v>
      </c>
      <c r="D29" s="197" t="s">
        <v>41</v>
      </c>
      <c r="E29" s="209">
        <f>SUM(H29,K29,N29,Q29,T29,W29,Z29,AE29,AJ29,AO29,AT29,AY29)</f>
        <v>97.6</v>
      </c>
      <c r="F29" s="209">
        <f>SUM(I29,L29,O29,R29,U29,X29,AA29,AF29,AK29,AP29,AU29,AZ29)</f>
        <v>67.599999999999994</v>
      </c>
      <c r="G29" s="210">
        <f>F29/E29*100</f>
        <v>69.26229508196721</v>
      </c>
      <c r="H29" s="173">
        <f>SUM(H35,H37,H33,H31)</f>
        <v>0</v>
      </c>
      <c r="I29" s="173">
        <f t="shared" ref="I29:AZ29" si="20">SUM(I35,I37,I33,I31)</f>
        <v>0</v>
      </c>
      <c r="J29" s="174"/>
      <c r="K29" s="173">
        <f t="shared" si="20"/>
        <v>0</v>
      </c>
      <c r="L29" s="173">
        <f t="shared" si="20"/>
        <v>0</v>
      </c>
      <c r="M29" s="174"/>
      <c r="N29" s="173">
        <f t="shared" si="20"/>
        <v>10</v>
      </c>
      <c r="O29" s="173">
        <f t="shared" si="20"/>
        <v>10</v>
      </c>
      <c r="P29" s="173">
        <v>100</v>
      </c>
      <c r="Q29" s="173">
        <f t="shared" si="20"/>
        <v>0</v>
      </c>
      <c r="R29" s="173">
        <f t="shared" si="20"/>
        <v>0</v>
      </c>
      <c r="S29" s="173"/>
      <c r="T29" s="173">
        <f t="shared" si="20"/>
        <v>55.6</v>
      </c>
      <c r="U29" s="173">
        <f t="shared" ref="U29" si="21">SUM(U35,U37,U33,U31)</f>
        <v>55.6</v>
      </c>
      <c r="V29" s="173">
        <v>100</v>
      </c>
      <c r="W29" s="173">
        <f t="shared" si="20"/>
        <v>2</v>
      </c>
      <c r="X29" s="173">
        <f t="shared" ref="X29" si="22">SUM(X35,X37,X33,X31)</f>
        <v>2</v>
      </c>
      <c r="Y29" s="173"/>
      <c r="Z29" s="258">
        <f t="shared" si="20"/>
        <v>0</v>
      </c>
      <c r="AA29" s="258">
        <f t="shared" si="20"/>
        <v>0</v>
      </c>
      <c r="AB29" s="258">
        <f t="shared" si="20"/>
        <v>0</v>
      </c>
      <c r="AC29" s="258">
        <v>0</v>
      </c>
      <c r="AD29" s="258"/>
      <c r="AE29" s="173">
        <f t="shared" si="20"/>
        <v>0</v>
      </c>
      <c r="AF29" s="173">
        <f t="shared" ref="AF29:AH29" si="23">SUM(AF35,AF37,AF33,AF31)</f>
        <v>0</v>
      </c>
      <c r="AG29" s="173">
        <f t="shared" si="23"/>
        <v>0</v>
      </c>
      <c r="AH29" s="173">
        <f t="shared" si="23"/>
        <v>0</v>
      </c>
      <c r="AI29" s="173"/>
      <c r="AJ29" s="173">
        <f t="shared" si="20"/>
        <v>10</v>
      </c>
      <c r="AK29" s="173">
        <f t="shared" si="20"/>
        <v>0</v>
      </c>
      <c r="AL29" s="173">
        <f t="shared" si="20"/>
        <v>0</v>
      </c>
      <c r="AM29" s="173"/>
      <c r="AN29" s="173"/>
      <c r="AO29" s="173">
        <f t="shared" si="20"/>
        <v>10</v>
      </c>
      <c r="AP29" s="173">
        <f t="shared" si="20"/>
        <v>0</v>
      </c>
      <c r="AQ29" s="173">
        <f t="shared" si="20"/>
        <v>0</v>
      </c>
      <c r="AR29" s="173"/>
      <c r="AS29" s="173"/>
      <c r="AT29" s="173">
        <f t="shared" si="20"/>
        <v>10</v>
      </c>
      <c r="AU29" s="173">
        <f t="shared" si="20"/>
        <v>0</v>
      </c>
      <c r="AV29" s="173">
        <f t="shared" si="20"/>
        <v>0</v>
      </c>
      <c r="AW29" s="173"/>
      <c r="AX29" s="173"/>
      <c r="AY29" s="173">
        <f t="shared" si="20"/>
        <v>0</v>
      </c>
      <c r="AZ29" s="173">
        <f t="shared" si="20"/>
        <v>0</v>
      </c>
      <c r="BA29" s="173"/>
      <c r="BB29" s="337"/>
    </row>
    <row r="30" spans="1:54" ht="15.75" x14ac:dyDescent="0.25">
      <c r="A30" s="344"/>
      <c r="B30" s="337"/>
      <c r="C30" s="337"/>
      <c r="D30" s="192" t="s">
        <v>43</v>
      </c>
      <c r="E30" s="209">
        <f t="shared" ref="E30" si="24">SUM(H30,K30,N30,Q30,T30,W30,Z30,AE30,AJ30,AO30,AT30,AY30)</f>
        <v>97.6</v>
      </c>
      <c r="F30" s="209">
        <f t="shared" ref="F30" si="25">SUM(I30,L30,O30,R30,U30,X30,AA30,AF30,AK30,AP30,AU30,AZ30)</f>
        <v>67.599999999999994</v>
      </c>
      <c r="G30" s="210">
        <f t="shared" ref="G30:G32" si="26">F30/E30*100</f>
        <v>69.26229508196721</v>
      </c>
      <c r="H30" s="173">
        <f>SUM(H36,H38,H34,H32)</f>
        <v>0</v>
      </c>
      <c r="I30" s="173">
        <f t="shared" ref="I30:AZ30" si="27">SUM(I36,I38,I34,I32)</f>
        <v>0</v>
      </c>
      <c r="J30" s="174"/>
      <c r="K30" s="173">
        <f t="shared" si="27"/>
        <v>0</v>
      </c>
      <c r="L30" s="173">
        <f t="shared" si="27"/>
        <v>0</v>
      </c>
      <c r="M30" s="174"/>
      <c r="N30" s="173">
        <f t="shared" si="27"/>
        <v>10</v>
      </c>
      <c r="O30" s="173">
        <f t="shared" si="27"/>
        <v>10</v>
      </c>
      <c r="P30" s="173">
        <v>100</v>
      </c>
      <c r="Q30" s="173">
        <f t="shared" si="27"/>
        <v>0</v>
      </c>
      <c r="R30" s="173">
        <f t="shared" si="27"/>
        <v>0</v>
      </c>
      <c r="S30" s="173"/>
      <c r="T30" s="173">
        <f t="shared" si="27"/>
        <v>55.6</v>
      </c>
      <c r="U30" s="173">
        <f t="shared" ref="U30" si="28">SUM(U36,U38,U34,U32)</f>
        <v>55.6</v>
      </c>
      <c r="V30" s="173">
        <v>100</v>
      </c>
      <c r="W30" s="173">
        <f t="shared" si="27"/>
        <v>2</v>
      </c>
      <c r="X30" s="173">
        <f t="shared" ref="X30" si="29">SUM(X36,X38,X34,X32)</f>
        <v>2</v>
      </c>
      <c r="Y30" s="173"/>
      <c r="Z30" s="258">
        <f t="shared" si="27"/>
        <v>0</v>
      </c>
      <c r="AA30" s="258">
        <f t="shared" si="27"/>
        <v>0</v>
      </c>
      <c r="AB30" s="258">
        <f t="shared" si="27"/>
        <v>0</v>
      </c>
      <c r="AC30" s="258">
        <v>0</v>
      </c>
      <c r="AD30" s="258"/>
      <c r="AE30" s="173">
        <f t="shared" si="27"/>
        <v>0</v>
      </c>
      <c r="AF30" s="173">
        <f t="shared" ref="AF30:AH30" si="30">SUM(AF36,AF38,AF34,AF32)</f>
        <v>0</v>
      </c>
      <c r="AG30" s="173">
        <f t="shared" si="30"/>
        <v>0</v>
      </c>
      <c r="AH30" s="173">
        <f t="shared" si="30"/>
        <v>0</v>
      </c>
      <c r="AI30" s="173"/>
      <c r="AJ30" s="173">
        <f t="shared" si="27"/>
        <v>10</v>
      </c>
      <c r="AK30" s="173">
        <f t="shared" si="27"/>
        <v>0</v>
      </c>
      <c r="AL30" s="173">
        <f t="shared" si="27"/>
        <v>0</v>
      </c>
      <c r="AM30" s="173"/>
      <c r="AN30" s="173"/>
      <c r="AO30" s="173">
        <f t="shared" si="27"/>
        <v>10</v>
      </c>
      <c r="AP30" s="173">
        <f t="shared" si="27"/>
        <v>0</v>
      </c>
      <c r="AQ30" s="173">
        <f t="shared" si="27"/>
        <v>0</v>
      </c>
      <c r="AR30" s="173"/>
      <c r="AS30" s="173"/>
      <c r="AT30" s="173">
        <f t="shared" si="27"/>
        <v>10</v>
      </c>
      <c r="AU30" s="173">
        <f t="shared" si="27"/>
        <v>0</v>
      </c>
      <c r="AV30" s="173">
        <f t="shared" si="27"/>
        <v>0</v>
      </c>
      <c r="AW30" s="173"/>
      <c r="AX30" s="173"/>
      <c r="AY30" s="173">
        <f t="shared" si="27"/>
        <v>0</v>
      </c>
      <c r="AZ30" s="173">
        <f t="shared" si="27"/>
        <v>0</v>
      </c>
      <c r="BA30" s="173"/>
      <c r="BB30" s="337"/>
    </row>
    <row r="31" spans="1:54" ht="18.75" customHeight="1" x14ac:dyDescent="0.25">
      <c r="A31" s="344" t="s">
        <v>265</v>
      </c>
      <c r="B31" s="337" t="s">
        <v>295</v>
      </c>
      <c r="C31" s="337" t="s">
        <v>296</v>
      </c>
      <c r="D31" s="197" t="s">
        <v>41</v>
      </c>
      <c r="E31" s="208">
        <f t="shared" ref="E31:E32" si="31">SUM(H31,K31,N31,Q31,T31,W31,Z31,AE31,AJ31,AO31,AT31,AY31)</f>
        <v>40</v>
      </c>
      <c r="F31" s="208">
        <f t="shared" ref="F31:F32" si="32">SUM(I31,L31,O31,R31,U31,X31,AA31,AF31,AK31,AP31,AU31,AZ31)</f>
        <v>20</v>
      </c>
      <c r="G31" s="209">
        <f t="shared" si="26"/>
        <v>50</v>
      </c>
      <c r="H31" s="173">
        <f t="shared" ref="H31:L31" si="33">SUM(H32:H32)</f>
        <v>0</v>
      </c>
      <c r="I31" s="173">
        <f t="shared" si="33"/>
        <v>0</v>
      </c>
      <c r="J31" s="174"/>
      <c r="K31" s="173">
        <f t="shared" si="33"/>
        <v>0</v>
      </c>
      <c r="L31" s="173">
        <f t="shared" si="33"/>
        <v>0</v>
      </c>
      <c r="M31" s="174"/>
      <c r="N31" s="173">
        <f>SUM(N32:N32)</f>
        <v>10</v>
      </c>
      <c r="O31" s="173">
        <f t="shared" ref="O31:AZ31" si="34">SUM(O32:O32)</f>
        <v>10</v>
      </c>
      <c r="P31" s="173">
        <v>100</v>
      </c>
      <c r="Q31" s="173">
        <f t="shared" si="34"/>
        <v>0</v>
      </c>
      <c r="R31" s="173">
        <f t="shared" si="34"/>
        <v>0</v>
      </c>
      <c r="S31" s="173"/>
      <c r="T31" s="173">
        <f t="shared" si="34"/>
        <v>10</v>
      </c>
      <c r="U31" s="173">
        <v>10</v>
      </c>
      <c r="V31" s="173">
        <v>100</v>
      </c>
      <c r="W31" s="173">
        <f t="shared" si="34"/>
        <v>0</v>
      </c>
      <c r="X31" s="173">
        <f t="shared" si="34"/>
        <v>0</v>
      </c>
      <c r="Y31" s="173"/>
      <c r="Z31" s="258">
        <f t="shared" si="34"/>
        <v>0</v>
      </c>
      <c r="AA31" s="258">
        <f t="shared" si="34"/>
        <v>0</v>
      </c>
      <c r="AB31" s="258">
        <f t="shared" si="34"/>
        <v>0</v>
      </c>
      <c r="AC31" s="258">
        <v>0</v>
      </c>
      <c r="AD31" s="258"/>
      <c r="AE31" s="173">
        <f t="shared" si="34"/>
        <v>0</v>
      </c>
      <c r="AF31" s="173">
        <f t="shared" si="34"/>
        <v>0</v>
      </c>
      <c r="AG31" s="173">
        <f t="shared" si="34"/>
        <v>0</v>
      </c>
      <c r="AH31" s="173">
        <f t="shared" si="34"/>
        <v>0</v>
      </c>
      <c r="AI31" s="173"/>
      <c r="AJ31" s="173">
        <f t="shared" si="34"/>
        <v>10</v>
      </c>
      <c r="AK31" s="173">
        <f t="shared" si="34"/>
        <v>0</v>
      </c>
      <c r="AL31" s="173">
        <f t="shared" si="34"/>
        <v>0</v>
      </c>
      <c r="AM31" s="173"/>
      <c r="AN31" s="173"/>
      <c r="AO31" s="173">
        <v>0</v>
      </c>
      <c r="AP31" s="173">
        <f t="shared" si="34"/>
        <v>0</v>
      </c>
      <c r="AQ31" s="173">
        <f t="shared" si="34"/>
        <v>0</v>
      </c>
      <c r="AR31" s="173"/>
      <c r="AS31" s="173"/>
      <c r="AT31" s="173">
        <v>10</v>
      </c>
      <c r="AU31" s="173">
        <f t="shared" si="34"/>
        <v>0</v>
      </c>
      <c r="AV31" s="173">
        <f t="shared" si="34"/>
        <v>0</v>
      </c>
      <c r="AW31" s="173"/>
      <c r="AX31" s="173"/>
      <c r="AY31" s="173">
        <f t="shared" si="34"/>
        <v>0</v>
      </c>
      <c r="AZ31" s="173">
        <f t="shared" si="34"/>
        <v>0</v>
      </c>
      <c r="BA31" s="173"/>
      <c r="BB31" s="337"/>
    </row>
    <row r="32" spans="1:54" ht="96.75" customHeight="1" x14ac:dyDescent="0.25">
      <c r="A32" s="344"/>
      <c r="B32" s="337"/>
      <c r="C32" s="337"/>
      <c r="D32" s="192" t="s">
        <v>43</v>
      </c>
      <c r="E32" s="208">
        <f t="shared" si="31"/>
        <v>40</v>
      </c>
      <c r="F32" s="208">
        <f t="shared" si="32"/>
        <v>20</v>
      </c>
      <c r="G32" s="209">
        <f t="shared" si="26"/>
        <v>50</v>
      </c>
      <c r="H32" s="173">
        <v>0</v>
      </c>
      <c r="I32" s="173">
        <v>0</v>
      </c>
      <c r="J32" s="173"/>
      <c r="K32" s="173">
        <v>0</v>
      </c>
      <c r="L32" s="173">
        <v>0</v>
      </c>
      <c r="M32" s="173"/>
      <c r="N32" s="173">
        <v>10</v>
      </c>
      <c r="O32" s="173">
        <v>10</v>
      </c>
      <c r="P32" s="173">
        <v>100</v>
      </c>
      <c r="Q32" s="173" t="s">
        <v>310</v>
      </c>
      <c r="R32" s="173" t="s">
        <v>310</v>
      </c>
      <c r="S32" s="173"/>
      <c r="T32" s="173">
        <v>10</v>
      </c>
      <c r="U32" s="173">
        <v>10</v>
      </c>
      <c r="V32" s="173">
        <v>100</v>
      </c>
      <c r="W32" s="173" t="s">
        <v>310</v>
      </c>
      <c r="X32" s="173" t="s">
        <v>310</v>
      </c>
      <c r="Y32" s="173"/>
      <c r="Z32" s="258" t="s">
        <v>310</v>
      </c>
      <c r="AA32" s="258"/>
      <c r="AB32" s="258"/>
      <c r="AC32" s="258" t="s">
        <v>310</v>
      </c>
      <c r="AD32" s="258"/>
      <c r="AE32" s="173" t="s">
        <v>310</v>
      </c>
      <c r="AF32" s="173" t="s">
        <v>310</v>
      </c>
      <c r="AG32" s="173" t="s">
        <v>310</v>
      </c>
      <c r="AH32" s="173" t="s">
        <v>310</v>
      </c>
      <c r="AI32" s="173"/>
      <c r="AJ32" s="173">
        <v>10</v>
      </c>
      <c r="AK32" s="173"/>
      <c r="AL32" s="173"/>
      <c r="AM32" s="173"/>
      <c r="AN32" s="173"/>
      <c r="AO32" s="173">
        <v>0</v>
      </c>
      <c r="AP32" s="173"/>
      <c r="AQ32" s="173"/>
      <c r="AR32" s="173"/>
      <c r="AS32" s="173"/>
      <c r="AT32" s="173">
        <v>10</v>
      </c>
      <c r="AU32" s="173"/>
      <c r="AV32" s="173"/>
      <c r="AW32" s="173"/>
      <c r="AX32" s="173"/>
      <c r="AY32" s="173" t="s">
        <v>310</v>
      </c>
      <c r="AZ32" s="173" t="s">
        <v>310</v>
      </c>
      <c r="BA32" s="173"/>
      <c r="BB32" s="337"/>
    </row>
    <row r="33" spans="1:54" ht="34.9" customHeight="1" x14ac:dyDescent="0.25">
      <c r="A33" s="344" t="s">
        <v>300</v>
      </c>
      <c r="B33" s="344" t="s">
        <v>297</v>
      </c>
      <c r="C33" s="344" t="s">
        <v>296</v>
      </c>
      <c r="D33" s="197" t="s">
        <v>41</v>
      </c>
      <c r="E33" s="208">
        <f t="shared" ref="E33" si="35">SUM(H33,K33,N33,Q33,T33,W33,Z33,AE33,AJ33,AO33,AT33,AY33)</f>
        <v>10</v>
      </c>
      <c r="F33" s="208">
        <f t="shared" ref="F33" si="36">SUM(I33,L33,O33,R33,U33,X33,AA33,AF33,AK33,AP33,AU33,AZ33)</f>
        <v>0</v>
      </c>
      <c r="G33" s="211"/>
      <c r="H33" s="173">
        <v>0</v>
      </c>
      <c r="I33" s="173">
        <v>0</v>
      </c>
      <c r="J33" s="173"/>
      <c r="K33" s="173">
        <v>0</v>
      </c>
      <c r="L33" s="173">
        <v>0</v>
      </c>
      <c r="M33" s="173"/>
      <c r="N33" s="173">
        <v>0</v>
      </c>
      <c r="O33" s="173">
        <v>0</v>
      </c>
      <c r="P33" s="173"/>
      <c r="Q33" s="173" t="s">
        <v>310</v>
      </c>
      <c r="R33" s="173" t="s">
        <v>310</v>
      </c>
      <c r="S33" s="173"/>
      <c r="T33" s="173" t="s">
        <v>310</v>
      </c>
      <c r="U33" s="173"/>
      <c r="V33" s="173"/>
      <c r="W33" s="173" t="s">
        <v>310</v>
      </c>
      <c r="X33" s="173" t="s">
        <v>310</v>
      </c>
      <c r="Y33" s="173"/>
      <c r="Z33" s="258" t="s">
        <v>310</v>
      </c>
      <c r="AA33" s="258" t="s">
        <v>310</v>
      </c>
      <c r="AB33" s="258" t="s">
        <v>310</v>
      </c>
      <c r="AC33" s="258" t="s">
        <v>310</v>
      </c>
      <c r="AD33" s="258"/>
      <c r="AE33" s="173" t="s">
        <v>310</v>
      </c>
      <c r="AF33" s="173" t="s">
        <v>310</v>
      </c>
      <c r="AG33" s="173" t="s">
        <v>310</v>
      </c>
      <c r="AH33" s="173" t="s">
        <v>310</v>
      </c>
      <c r="AI33" s="173"/>
      <c r="AJ33" s="173" t="s">
        <v>310</v>
      </c>
      <c r="AK33" s="173" t="s">
        <v>310</v>
      </c>
      <c r="AL33" s="173" t="s">
        <v>310</v>
      </c>
      <c r="AM33" s="173"/>
      <c r="AN33" s="173"/>
      <c r="AO33" s="173">
        <f>AO34</f>
        <v>10</v>
      </c>
      <c r="AP33" s="173" t="s">
        <v>310</v>
      </c>
      <c r="AQ33" s="173" t="s">
        <v>310</v>
      </c>
      <c r="AR33" s="173"/>
      <c r="AS33" s="173"/>
      <c r="AT33" s="173" t="s">
        <v>310</v>
      </c>
      <c r="AU33" s="173"/>
      <c r="AV33" s="173"/>
      <c r="AW33" s="173"/>
      <c r="AX33" s="173"/>
      <c r="AY33" s="173" t="s">
        <v>310</v>
      </c>
      <c r="AZ33" s="173" t="s">
        <v>310</v>
      </c>
      <c r="BA33" s="173"/>
      <c r="BB33" s="173"/>
    </row>
    <row r="34" spans="1:54" ht="93.75" customHeight="1" x14ac:dyDescent="0.25">
      <c r="A34" s="344"/>
      <c r="B34" s="344"/>
      <c r="C34" s="344"/>
      <c r="D34" s="192" t="s">
        <v>43</v>
      </c>
      <c r="E34" s="208">
        <f t="shared" ref="E34" si="37">SUM(H34,K34,N34,Q34,T34,W34,Z34,AE34,AJ34,AO34,AT34,AY34)</f>
        <v>10</v>
      </c>
      <c r="F34" s="208">
        <f t="shared" ref="F34" si="38">SUM(I34,L34,O34,R34,U34,X34,AA34,AF34,AK34,AP34,AU34,AZ34)</f>
        <v>0</v>
      </c>
      <c r="G34" s="211"/>
      <c r="H34" s="173">
        <v>0</v>
      </c>
      <c r="I34" s="173">
        <v>0</v>
      </c>
      <c r="J34" s="173"/>
      <c r="K34" s="173">
        <v>0</v>
      </c>
      <c r="L34" s="173">
        <v>0</v>
      </c>
      <c r="M34" s="173"/>
      <c r="N34" s="173">
        <v>0</v>
      </c>
      <c r="O34" s="173">
        <v>0</v>
      </c>
      <c r="P34" s="173"/>
      <c r="Q34" s="173" t="s">
        <v>310</v>
      </c>
      <c r="R34" s="173" t="s">
        <v>310</v>
      </c>
      <c r="S34" s="173"/>
      <c r="T34" s="173" t="s">
        <v>310</v>
      </c>
      <c r="U34" s="173"/>
      <c r="V34" s="173"/>
      <c r="W34" s="173" t="s">
        <v>310</v>
      </c>
      <c r="X34" s="173" t="s">
        <v>310</v>
      </c>
      <c r="Y34" s="173"/>
      <c r="Z34" s="258" t="s">
        <v>310</v>
      </c>
      <c r="AA34" s="258" t="s">
        <v>310</v>
      </c>
      <c r="AB34" s="258" t="s">
        <v>310</v>
      </c>
      <c r="AC34" s="258" t="s">
        <v>310</v>
      </c>
      <c r="AD34" s="258"/>
      <c r="AE34" s="173" t="s">
        <v>310</v>
      </c>
      <c r="AF34" s="173" t="s">
        <v>310</v>
      </c>
      <c r="AG34" s="173" t="s">
        <v>310</v>
      </c>
      <c r="AH34" s="173" t="s">
        <v>310</v>
      </c>
      <c r="AI34" s="173"/>
      <c r="AJ34" s="173" t="s">
        <v>310</v>
      </c>
      <c r="AK34" s="173" t="s">
        <v>310</v>
      </c>
      <c r="AL34" s="173" t="s">
        <v>310</v>
      </c>
      <c r="AM34" s="173"/>
      <c r="AN34" s="173"/>
      <c r="AO34" s="173">
        <v>10</v>
      </c>
      <c r="AP34" s="173" t="s">
        <v>310</v>
      </c>
      <c r="AQ34" s="173" t="s">
        <v>310</v>
      </c>
      <c r="AR34" s="173"/>
      <c r="AS34" s="173"/>
      <c r="AT34" s="173" t="s">
        <v>310</v>
      </c>
      <c r="AU34" s="173"/>
      <c r="AV34" s="173"/>
      <c r="AW34" s="173"/>
      <c r="AX34" s="173"/>
      <c r="AY34" s="173" t="s">
        <v>310</v>
      </c>
      <c r="AZ34" s="173" t="s">
        <v>310</v>
      </c>
      <c r="BA34" s="173"/>
      <c r="BB34" s="173"/>
    </row>
    <row r="35" spans="1:54" ht="30" customHeight="1" x14ac:dyDescent="0.25">
      <c r="A35" s="344" t="s">
        <v>301</v>
      </c>
      <c r="B35" s="344" t="s">
        <v>298</v>
      </c>
      <c r="C35" s="344" t="s">
        <v>296</v>
      </c>
      <c r="D35" s="197" t="s">
        <v>41</v>
      </c>
      <c r="E35" s="208">
        <f t="shared" ref="E35:E37" si="39">SUM(H35,K35,N35,Q35,T35,W35,Z35,AE35,AJ35,AO35,AT35,AY35)</f>
        <v>25</v>
      </c>
      <c r="F35" s="208">
        <f t="shared" ref="F35:F37" si="40">SUM(I35,L35,O35,R35,U35,X35,AA35,AF35,AK35,AP35,AU35,AZ35)</f>
        <v>25</v>
      </c>
      <c r="G35" s="211">
        <f>F35/E35*100</f>
        <v>100</v>
      </c>
      <c r="H35" s="173">
        <v>0</v>
      </c>
      <c r="I35" s="173">
        <v>0</v>
      </c>
      <c r="J35" s="173"/>
      <c r="K35" s="173">
        <v>0</v>
      </c>
      <c r="L35" s="173">
        <v>0</v>
      </c>
      <c r="M35" s="173"/>
      <c r="N35" s="173">
        <v>0</v>
      </c>
      <c r="O35" s="173">
        <v>0</v>
      </c>
      <c r="P35" s="173"/>
      <c r="Q35" s="173">
        <v>0</v>
      </c>
      <c r="R35" s="173">
        <v>0</v>
      </c>
      <c r="S35" s="173"/>
      <c r="T35" s="173">
        <v>23</v>
      </c>
      <c r="U35" s="173">
        <v>23</v>
      </c>
      <c r="V35" s="173">
        <v>100</v>
      </c>
      <c r="W35" s="173">
        <v>2</v>
      </c>
      <c r="X35" s="173">
        <v>2</v>
      </c>
      <c r="Y35" s="173"/>
      <c r="Z35" s="258" t="s">
        <v>310</v>
      </c>
      <c r="AA35" s="258" t="s">
        <v>310</v>
      </c>
      <c r="AB35" s="258" t="s">
        <v>310</v>
      </c>
      <c r="AC35" s="258" t="s">
        <v>310</v>
      </c>
      <c r="AD35" s="258"/>
      <c r="AE35" s="173" t="s">
        <v>310</v>
      </c>
      <c r="AF35" s="173" t="s">
        <v>310</v>
      </c>
      <c r="AG35" s="173" t="s">
        <v>310</v>
      </c>
      <c r="AH35" s="173" t="s">
        <v>310</v>
      </c>
      <c r="AI35" s="173"/>
      <c r="AJ35" s="173" t="s">
        <v>310</v>
      </c>
      <c r="AK35" s="173" t="s">
        <v>310</v>
      </c>
      <c r="AL35" s="173" t="s">
        <v>310</v>
      </c>
      <c r="AM35" s="173"/>
      <c r="AN35" s="173"/>
      <c r="AO35" s="173" t="s">
        <v>310</v>
      </c>
      <c r="AP35" s="173"/>
      <c r="AQ35" s="173"/>
      <c r="AR35" s="173"/>
      <c r="AS35" s="173"/>
      <c r="AT35" s="173" t="s">
        <v>310</v>
      </c>
      <c r="AU35" s="173"/>
      <c r="AV35" s="173"/>
      <c r="AW35" s="173"/>
      <c r="AX35" s="173"/>
      <c r="AY35" s="173" t="s">
        <v>310</v>
      </c>
      <c r="AZ35" s="173" t="s">
        <v>310</v>
      </c>
      <c r="BA35" s="173"/>
      <c r="BB35" s="198"/>
    </row>
    <row r="36" spans="1:54" ht="80.25" customHeight="1" x14ac:dyDescent="0.25">
      <c r="A36" s="344"/>
      <c r="B36" s="344"/>
      <c r="C36" s="344"/>
      <c r="D36" s="192" t="s">
        <v>43</v>
      </c>
      <c r="E36" s="208">
        <f t="shared" si="39"/>
        <v>25</v>
      </c>
      <c r="F36" s="208">
        <f t="shared" si="40"/>
        <v>25</v>
      </c>
      <c r="G36" s="211">
        <f>F36/E36*100</f>
        <v>100</v>
      </c>
      <c r="H36" s="173">
        <v>0</v>
      </c>
      <c r="I36" s="173">
        <v>0</v>
      </c>
      <c r="J36" s="173"/>
      <c r="K36" s="173">
        <v>0</v>
      </c>
      <c r="L36" s="173">
        <v>0</v>
      </c>
      <c r="M36" s="173"/>
      <c r="N36" s="173">
        <v>0</v>
      </c>
      <c r="O36" s="173">
        <v>0</v>
      </c>
      <c r="P36" s="173"/>
      <c r="Q36" s="173" t="s">
        <v>310</v>
      </c>
      <c r="R36" s="173" t="s">
        <v>310</v>
      </c>
      <c r="S36" s="173"/>
      <c r="T36" s="173">
        <v>23</v>
      </c>
      <c r="U36" s="173">
        <v>23</v>
      </c>
      <c r="V36" s="173">
        <v>100</v>
      </c>
      <c r="W36" s="173">
        <v>2</v>
      </c>
      <c r="X36" s="173">
        <v>2</v>
      </c>
      <c r="Y36" s="173"/>
      <c r="Z36" s="258" t="s">
        <v>310</v>
      </c>
      <c r="AA36" s="258" t="s">
        <v>310</v>
      </c>
      <c r="AB36" s="258" t="s">
        <v>310</v>
      </c>
      <c r="AC36" s="258" t="s">
        <v>310</v>
      </c>
      <c r="AD36" s="258"/>
      <c r="AE36" s="173" t="s">
        <v>310</v>
      </c>
      <c r="AF36" s="173" t="s">
        <v>310</v>
      </c>
      <c r="AG36" s="173" t="s">
        <v>310</v>
      </c>
      <c r="AH36" s="173" t="s">
        <v>310</v>
      </c>
      <c r="AI36" s="173"/>
      <c r="AJ36" s="173" t="s">
        <v>310</v>
      </c>
      <c r="AK36" s="173" t="s">
        <v>310</v>
      </c>
      <c r="AL36" s="173" t="s">
        <v>310</v>
      </c>
      <c r="AM36" s="173"/>
      <c r="AN36" s="173"/>
      <c r="AO36" s="173" t="s">
        <v>310</v>
      </c>
      <c r="AP36" s="173"/>
      <c r="AQ36" s="173"/>
      <c r="AR36" s="173"/>
      <c r="AS36" s="173"/>
      <c r="AT36" s="173" t="s">
        <v>310</v>
      </c>
      <c r="AU36" s="173"/>
      <c r="AV36" s="173"/>
      <c r="AW36" s="173"/>
      <c r="AX36" s="173"/>
      <c r="AY36" s="173" t="s">
        <v>310</v>
      </c>
      <c r="AZ36" s="173" t="s">
        <v>310</v>
      </c>
      <c r="BA36" s="173"/>
      <c r="BB36" s="198"/>
    </row>
    <row r="37" spans="1:54" ht="18" customHeight="1" x14ac:dyDescent="0.25">
      <c r="A37" s="344"/>
      <c r="B37" s="344"/>
      <c r="C37" s="344" t="s">
        <v>299</v>
      </c>
      <c r="D37" s="197" t="s">
        <v>41</v>
      </c>
      <c r="E37" s="209">
        <f t="shared" si="39"/>
        <v>22.6</v>
      </c>
      <c r="F37" s="209">
        <f t="shared" si="40"/>
        <v>22.6</v>
      </c>
      <c r="G37" s="211">
        <f>F37/E37*100</f>
        <v>100</v>
      </c>
      <c r="H37" s="173">
        <v>0</v>
      </c>
      <c r="I37" s="173">
        <v>0</v>
      </c>
      <c r="J37" s="173"/>
      <c r="K37" s="173">
        <v>0</v>
      </c>
      <c r="L37" s="173">
        <v>0</v>
      </c>
      <c r="M37" s="173"/>
      <c r="N37" s="173">
        <v>0</v>
      </c>
      <c r="O37" s="173">
        <v>0</v>
      </c>
      <c r="P37" s="173"/>
      <c r="Q37" s="173">
        <v>0</v>
      </c>
      <c r="R37" s="173">
        <v>0</v>
      </c>
      <c r="S37" s="173"/>
      <c r="T37" s="173">
        <v>22.6</v>
      </c>
      <c r="U37" s="173">
        <v>22.6</v>
      </c>
      <c r="V37" s="173">
        <v>100</v>
      </c>
      <c r="W37" s="173">
        <v>0</v>
      </c>
      <c r="X37" s="173">
        <v>0</v>
      </c>
      <c r="Y37" s="173"/>
      <c r="Z37" s="258" t="s">
        <v>310</v>
      </c>
      <c r="AA37" s="258" t="s">
        <v>310</v>
      </c>
      <c r="AB37" s="258" t="s">
        <v>310</v>
      </c>
      <c r="AC37" s="258" t="s">
        <v>310</v>
      </c>
      <c r="AD37" s="258"/>
      <c r="AE37" s="173" t="s">
        <v>310</v>
      </c>
      <c r="AF37" s="173" t="s">
        <v>310</v>
      </c>
      <c r="AG37" s="173" t="s">
        <v>310</v>
      </c>
      <c r="AH37" s="173" t="s">
        <v>310</v>
      </c>
      <c r="AI37" s="173"/>
      <c r="AJ37" s="173" t="s">
        <v>310</v>
      </c>
      <c r="AK37" s="173" t="s">
        <v>310</v>
      </c>
      <c r="AL37" s="173" t="s">
        <v>310</v>
      </c>
      <c r="AM37" s="173"/>
      <c r="AN37" s="173"/>
      <c r="AO37" s="173" t="s">
        <v>310</v>
      </c>
      <c r="AP37" s="173"/>
      <c r="AQ37" s="173"/>
      <c r="AR37" s="173"/>
      <c r="AS37" s="173"/>
      <c r="AT37" s="173" t="s">
        <v>310</v>
      </c>
      <c r="AU37" s="173"/>
      <c r="AV37" s="173"/>
      <c r="AW37" s="173"/>
      <c r="AX37" s="173"/>
      <c r="AY37" s="173" t="s">
        <v>310</v>
      </c>
      <c r="AZ37" s="173" t="s">
        <v>310</v>
      </c>
      <c r="BA37" s="173"/>
      <c r="BB37" s="198"/>
    </row>
    <row r="38" spans="1:54" ht="42.75" customHeight="1" x14ac:dyDescent="0.25">
      <c r="A38" s="344"/>
      <c r="B38" s="344"/>
      <c r="C38" s="344"/>
      <c r="D38" s="192" t="s">
        <v>43</v>
      </c>
      <c r="E38" s="209">
        <f t="shared" ref="E38" si="41">SUM(H38,K38,N38,Q38,T38,W38,Z38,AE38,AJ38,AO38,AT38,AY38)</f>
        <v>22.6</v>
      </c>
      <c r="F38" s="209">
        <f t="shared" ref="F38" si="42">SUM(I38,L38,O38,R38,U38,X38,AA38,AF38,AK38,AP38,AU38,AZ38)</f>
        <v>22.6</v>
      </c>
      <c r="G38" s="211">
        <f>F38/E38*100</f>
        <v>100</v>
      </c>
      <c r="H38" s="173">
        <v>0</v>
      </c>
      <c r="I38" s="173">
        <v>0</v>
      </c>
      <c r="J38" s="173"/>
      <c r="K38" s="173">
        <v>0</v>
      </c>
      <c r="L38" s="173">
        <v>0</v>
      </c>
      <c r="M38" s="173"/>
      <c r="N38" s="173">
        <v>0</v>
      </c>
      <c r="O38" s="173">
        <v>0</v>
      </c>
      <c r="P38" s="173"/>
      <c r="Q38" s="173">
        <v>0</v>
      </c>
      <c r="R38" s="173">
        <v>0</v>
      </c>
      <c r="S38" s="173"/>
      <c r="T38" s="173">
        <v>22.6</v>
      </c>
      <c r="U38" s="173">
        <v>22.6</v>
      </c>
      <c r="V38" s="173">
        <v>100</v>
      </c>
      <c r="W38" s="173">
        <v>0</v>
      </c>
      <c r="X38" s="173">
        <v>0</v>
      </c>
      <c r="Y38" s="173"/>
      <c r="Z38" s="258" t="s">
        <v>310</v>
      </c>
      <c r="AA38" s="258" t="s">
        <v>310</v>
      </c>
      <c r="AB38" s="258" t="s">
        <v>310</v>
      </c>
      <c r="AC38" s="258" t="s">
        <v>310</v>
      </c>
      <c r="AD38" s="258"/>
      <c r="AE38" s="173" t="s">
        <v>310</v>
      </c>
      <c r="AF38" s="173" t="s">
        <v>310</v>
      </c>
      <c r="AG38" s="173" t="s">
        <v>310</v>
      </c>
      <c r="AH38" s="173" t="s">
        <v>310</v>
      </c>
      <c r="AI38" s="173"/>
      <c r="AJ38" s="173" t="s">
        <v>310</v>
      </c>
      <c r="AK38" s="173" t="s">
        <v>310</v>
      </c>
      <c r="AL38" s="173" t="s">
        <v>310</v>
      </c>
      <c r="AM38" s="173"/>
      <c r="AN38" s="173"/>
      <c r="AO38" s="173" t="s">
        <v>310</v>
      </c>
      <c r="AP38" s="173"/>
      <c r="AQ38" s="173"/>
      <c r="AR38" s="173"/>
      <c r="AS38" s="173"/>
      <c r="AT38" s="173" t="s">
        <v>310</v>
      </c>
      <c r="AU38" s="173"/>
      <c r="AV38" s="173"/>
      <c r="AW38" s="173"/>
      <c r="AX38" s="173"/>
      <c r="AY38" s="173" t="s">
        <v>310</v>
      </c>
      <c r="AZ38" s="173" t="s">
        <v>310</v>
      </c>
      <c r="BA38" s="173"/>
      <c r="BB38" s="198"/>
    </row>
    <row r="39" spans="1:54" s="128" customFormat="1" ht="22.15" customHeight="1" x14ac:dyDescent="0.25">
      <c r="A39" s="344" t="s">
        <v>3</v>
      </c>
      <c r="B39" s="337" t="s">
        <v>302</v>
      </c>
      <c r="C39" s="337" t="s">
        <v>304</v>
      </c>
      <c r="D39" s="197" t="s">
        <v>41</v>
      </c>
      <c r="E39" s="209">
        <f t="shared" ref="E39:E41" si="43">SUM(H39,K39,N39,Q39,T39,W39,Z39,AE39,AJ39,AO39,AT39,AY39)</f>
        <v>93.1</v>
      </c>
      <c r="F39" s="209">
        <f>SUM(I39,L39,O39,R39,U39,X39,AF39,AK39,AP39,AU39,AZ39,AC39)</f>
        <v>93</v>
      </c>
      <c r="G39" s="211">
        <v>99.9</v>
      </c>
      <c r="H39" s="173">
        <v>0</v>
      </c>
      <c r="I39" s="173">
        <v>0</v>
      </c>
      <c r="J39" s="173"/>
      <c r="K39" s="173">
        <v>0</v>
      </c>
      <c r="L39" s="173">
        <v>0</v>
      </c>
      <c r="M39" s="173"/>
      <c r="N39" s="173">
        <v>0</v>
      </c>
      <c r="O39" s="173">
        <v>0</v>
      </c>
      <c r="P39" s="173"/>
      <c r="Q39" s="173">
        <v>0</v>
      </c>
      <c r="R39" s="173">
        <v>0</v>
      </c>
      <c r="S39" s="173"/>
      <c r="T39" s="173">
        <v>0</v>
      </c>
      <c r="U39" s="173">
        <v>0</v>
      </c>
      <c r="V39" s="173"/>
      <c r="W39" s="173">
        <v>0</v>
      </c>
      <c r="X39" s="173">
        <v>0</v>
      </c>
      <c r="Y39" s="173"/>
      <c r="Z39" s="258">
        <v>93.1</v>
      </c>
      <c r="AA39" s="258" t="str">
        <f t="shared" ref="AA39:AD39" si="44">AA41</f>
        <v xml:space="preserve"> -</v>
      </c>
      <c r="AB39" s="258" t="str">
        <f t="shared" si="44"/>
        <v xml:space="preserve"> -</v>
      </c>
      <c r="AC39" s="258">
        <f t="shared" si="44"/>
        <v>93</v>
      </c>
      <c r="AD39" s="258">
        <f t="shared" si="44"/>
        <v>99.9</v>
      </c>
      <c r="AE39" s="173">
        <v>0</v>
      </c>
      <c r="AF39" s="173">
        <v>0</v>
      </c>
      <c r="AG39" s="173">
        <v>0</v>
      </c>
      <c r="AH39" s="173">
        <v>0</v>
      </c>
      <c r="AI39" s="173"/>
      <c r="AJ39" s="173">
        <v>0</v>
      </c>
      <c r="AK39" s="173" t="s">
        <v>310</v>
      </c>
      <c r="AL39" s="173" t="s">
        <v>310</v>
      </c>
      <c r="AM39" s="173"/>
      <c r="AN39" s="173"/>
      <c r="AO39" s="173" t="s">
        <v>310</v>
      </c>
      <c r="AP39" s="173"/>
      <c r="AQ39" s="173"/>
      <c r="AR39" s="173"/>
      <c r="AS39" s="173"/>
      <c r="AT39" s="173" t="s">
        <v>310</v>
      </c>
      <c r="AU39" s="173"/>
      <c r="AV39" s="173"/>
      <c r="AW39" s="173"/>
      <c r="AX39" s="173"/>
      <c r="AY39" s="173" t="s">
        <v>310</v>
      </c>
      <c r="AZ39" s="173" t="s">
        <v>310</v>
      </c>
      <c r="BA39" s="173"/>
      <c r="BB39" s="337"/>
    </row>
    <row r="40" spans="1:54" ht="57" customHeight="1" x14ac:dyDescent="0.25">
      <c r="A40" s="344"/>
      <c r="B40" s="337"/>
      <c r="C40" s="337"/>
      <c r="D40" s="191" t="s">
        <v>2</v>
      </c>
      <c r="E40" s="209">
        <f t="shared" si="43"/>
        <v>93.1</v>
      </c>
      <c r="F40" s="209">
        <f t="shared" ref="F40:F42" si="45">SUM(I40,L40,O40,R40,U40,X40,AF40,AK40,AP40,AU40,AZ40,AC40)</f>
        <v>93</v>
      </c>
      <c r="G40" s="211">
        <v>99.9</v>
      </c>
      <c r="H40" s="173">
        <v>0</v>
      </c>
      <c r="I40" s="173">
        <v>0</v>
      </c>
      <c r="J40" s="173"/>
      <c r="K40" s="173">
        <v>0</v>
      </c>
      <c r="L40" s="173">
        <v>0</v>
      </c>
      <c r="M40" s="173"/>
      <c r="N40" s="173">
        <v>0</v>
      </c>
      <c r="O40" s="173">
        <v>0</v>
      </c>
      <c r="P40" s="173"/>
      <c r="Q40" s="173">
        <v>0</v>
      </c>
      <c r="R40" s="173">
        <v>0</v>
      </c>
      <c r="S40" s="173"/>
      <c r="T40" s="173">
        <v>0</v>
      </c>
      <c r="U40" s="173">
        <v>0</v>
      </c>
      <c r="V40" s="173"/>
      <c r="W40" s="173">
        <v>0</v>
      </c>
      <c r="X40" s="173">
        <v>0</v>
      </c>
      <c r="Y40" s="173"/>
      <c r="Z40" s="258">
        <v>93.1</v>
      </c>
      <c r="AA40" s="258" t="str">
        <f t="shared" ref="AA40:AD40" si="46">AA42</f>
        <v xml:space="preserve"> -</v>
      </c>
      <c r="AB40" s="258" t="str">
        <f t="shared" si="46"/>
        <v xml:space="preserve"> -</v>
      </c>
      <c r="AC40" s="258">
        <f t="shared" si="46"/>
        <v>93</v>
      </c>
      <c r="AD40" s="258">
        <f t="shared" si="46"/>
        <v>99.9</v>
      </c>
      <c r="AE40" s="173">
        <v>0</v>
      </c>
      <c r="AF40" s="173">
        <v>0</v>
      </c>
      <c r="AG40" s="173">
        <v>0</v>
      </c>
      <c r="AH40" s="173">
        <v>0</v>
      </c>
      <c r="AI40" s="173"/>
      <c r="AJ40" s="173">
        <v>0</v>
      </c>
      <c r="AK40" s="173" t="s">
        <v>310</v>
      </c>
      <c r="AL40" s="173" t="s">
        <v>310</v>
      </c>
      <c r="AM40" s="173"/>
      <c r="AN40" s="173"/>
      <c r="AO40" s="173" t="s">
        <v>310</v>
      </c>
      <c r="AP40" s="173"/>
      <c r="AQ40" s="173"/>
      <c r="AR40" s="173"/>
      <c r="AS40" s="173"/>
      <c r="AT40" s="173" t="s">
        <v>310</v>
      </c>
      <c r="AU40" s="173"/>
      <c r="AV40" s="173"/>
      <c r="AW40" s="173"/>
      <c r="AX40" s="173"/>
      <c r="AY40" s="173" t="s">
        <v>310</v>
      </c>
      <c r="AZ40" s="173" t="s">
        <v>310</v>
      </c>
      <c r="BA40" s="173"/>
      <c r="BB40" s="337"/>
    </row>
    <row r="41" spans="1:54" s="128" customFormat="1" ht="22.15" customHeight="1" x14ac:dyDescent="0.25">
      <c r="A41" s="344" t="s">
        <v>271</v>
      </c>
      <c r="B41" s="337" t="s">
        <v>303</v>
      </c>
      <c r="C41" s="337" t="s">
        <v>304</v>
      </c>
      <c r="D41" s="197" t="s">
        <v>41</v>
      </c>
      <c r="E41" s="209">
        <f t="shared" si="43"/>
        <v>93.1</v>
      </c>
      <c r="F41" s="209">
        <f t="shared" si="45"/>
        <v>93</v>
      </c>
      <c r="G41" s="211">
        <v>99.9</v>
      </c>
      <c r="H41" s="173">
        <v>0</v>
      </c>
      <c r="I41" s="173">
        <v>0</v>
      </c>
      <c r="J41" s="173"/>
      <c r="K41" s="173">
        <v>0</v>
      </c>
      <c r="L41" s="173">
        <v>0</v>
      </c>
      <c r="M41" s="173"/>
      <c r="N41" s="173">
        <v>0</v>
      </c>
      <c r="O41" s="173">
        <v>0</v>
      </c>
      <c r="P41" s="173"/>
      <c r="Q41" s="173">
        <v>0</v>
      </c>
      <c r="R41" s="173">
        <v>0</v>
      </c>
      <c r="S41" s="173"/>
      <c r="T41" s="173">
        <v>0</v>
      </c>
      <c r="U41" s="173">
        <v>0</v>
      </c>
      <c r="V41" s="173"/>
      <c r="W41" s="173">
        <v>0</v>
      </c>
      <c r="X41" s="173">
        <v>0</v>
      </c>
      <c r="Y41" s="173"/>
      <c r="Z41" s="258">
        <v>93.1</v>
      </c>
      <c r="AA41" s="258" t="s">
        <v>310</v>
      </c>
      <c r="AB41" s="258" t="s">
        <v>310</v>
      </c>
      <c r="AC41" s="258">
        <v>93</v>
      </c>
      <c r="AD41" s="258">
        <v>99.9</v>
      </c>
      <c r="AE41" s="173">
        <v>0</v>
      </c>
      <c r="AF41" s="173">
        <v>0</v>
      </c>
      <c r="AG41" s="173">
        <v>0</v>
      </c>
      <c r="AH41" s="173">
        <v>0</v>
      </c>
      <c r="AI41" s="173"/>
      <c r="AJ41" s="173">
        <v>0</v>
      </c>
      <c r="AK41" s="173" t="s">
        <v>310</v>
      </c>
      <c r="AL41" s="173" t="s">
        <v>310</v>
      </c>
      <c r="AM41" s="173"/>
      <c r="AN41" s="173"/>
      <c r="AO41" s="173" t="s">
        <v>310</v>
      </c>
      <c r="AP41" s="173"/>
      <c r="AQ41" s="173"/>
      <c r="AR41" s="173"/>
      <c r="AS41" s="173"/>
      <c r="AT41" s="173" t="s">
        <v>310</v>
      </c>
      <c r="AU41" s="173"/>
      <c r="AV41" s="173"/>
      <c r="AW41" s="173"/>
      <c r="AX41" s="173"/>
      <c r="AY41" s="173" t="s">
        <v>310</v>
      </c>
      <c r="AZ41" s="173" t="s">
        <v>310</v>
      </c>
      <c r="BA41" s="173"/>
      <c r="BB41" s="337"/>
    </row>
    <row r="42" spans="1:54" ht="75.75" customHeight="1" x14ac:dyDescent="0.25">
      <c r="A42" s="344"/>
      <c r="B42" s="337"/>
      <c r="C42" s="337"/>
      <c r="D42" s="191" t="s">
        <v>2</v>
      </c>
      <c r="E42" s="209">
        <f>SUM(H42,K42,N42,Q42,T42,W42,Z42,AE42,AJ42,AO42,AT42,AY42)</f>
        <v>93.1</v>
      </c>
      <c r="F42" s="209">
        <f t="shared" si="45"/>
        <v>93</v>
      </c>
      <c r="G42" s="211">
        <v>99.9</v>
      </c>
      <c r="H42" s="173">
        <v>0</v>
      </c>
      <c r="I42" s="173">
        <v>0</v>
      </c>
      <c r="J42" s="173"/>
      <c r="K42" s="173">
        <v>0</v>
      </c>
      <c r="L42" s="173">
        <v>0</v>
      </c>
      <c r="M42" s="173"/>
      <c r="N42" s="173">
        <v>0</v>
      </c>
      <c r="O42" s="173">
        <v>0</v>
      </c>
      <c r="P42" s="173"/>
      <c r="Q42" s="173">
        <v>0</v>
      </c>
      <c r="R42" s="173">
        <v>0</v>
      </c>
      <c r="S42" s="173"/>
      <c r="T42" s="173">
        <v>0</v>
      </c>
      <c r="U42" s="173">
        <v>0</v>
      </c>
      <c r="V42" s="173"/>
      <c r="W42" s="173">
        <v>0</v>
      </c>
      <c r="X42" s="173">
        <v>0</v>
      </c>
      <c r="Y42" s="173"/>
      <c r="Z42" s="258">
        <v>93.1</v>
      </c>
      <c r="AA42" s="258" t="s">
        <v>310</v>
      </c>
      <c r="AB42" s="258" t="s">
        <v>310</v>
      </c>
      <c r="AC42" s="258">
        <v>93</v>
      </c>
      <c r="AD42" s="258">
        <v>99.9</v>
      </c>
      <c r="AE42" s="173">
        <v>0</v>
      </c>
      <c r="AF42" s="173">
        <v>0</v>
      </c>
      <c r="AG42" s="173">
        <v>0</v>
      </c>
      <c r="AH42" s="173">
        <v>0</v>
      </c>
      <c r="AI42" s="173"/>
      <c r="AJ42" s="173">
        <v>0</v>
      </c>
      <c r="AK42" s="173" t="s">
        <v>310</v>
      </c>
      <c r="AL42" s="173" t="s">
        <v>310</v>
      </c>
      <c r="AM42" s="173"/>
      <c r="AN42" s="173"/>
      <c r="AO42" s="173" t="s">
        <v>310</v>
      </c>
      <c r="AP42" s="173"/>
      <c r="AQ42" s="173"/>
      <c r="AR42" s="173"/>
      <c r="AS42" s="173"/>
      <c r="AT42" s="173" t="s">
        <v>310</v>
      </c>
      <c r="AU42" s="173"/>
      <c r="AV42" s="173"/>
      <c r="AW42" s="173"/>
      <c r="AX42" s="173"/>
      <c r="AY42" s="173" t="s">
        <v>310</v>
      </c>
      <c r="AZ42" s="173" t="s">
        <v>310</v>
      </c>
      <c r="BA42" s="173"/>
      <c r="BB42" s="337"/>
    </row>
    <row r="43" spans="1:54" ht="27.75" customHeight="1" x14ac:dyDescent="0.25">
      <c r="A43" s="306" t="s">
        <v>4</v>
      </c>
      <c r="B43" s="306" t="s">
        <v>311</v>
      </c>
      <c r="C43" s="309" t="s">
        <v>347</v>
      </c>
      <c r="D43" s="197" t="s">
        <v>41</v>
      </c>
      <c r="E43" s="208">
        <f>E44+E45</f>
        <v>10560.367</v>
      </c>
      <c r="F43" s="208">
        <f>SUM(I43,L43,O43,R43,U43,X43,AC43,AH43,AM43,AR43,AW43,AZ43,)</f>
        <v>828.66700000000003</v>
      </c>
      <c r="G43" s="218">
        <f t="shared" ref="G43:G44" si="47">F43/E43*100</f>
        <v>7.8469526674593792</v>
      </c>
      <c r="H43" s="176">
        <f>SUM(H46,H48,H50)</f>
        <v>0</v>
      </c>
      <c r="I43" s="176">
        <f t="shared" ref="I43:AV43" si="48">SUM(I46,I48,I50)</f>
        <v>0</v>
      </c>
      <c r="J43" s="176"/>
      <c r="K43" s="176">
        <f t="shared" si="48"/>
        <v>0</v>
      </c>
      <c r="L43" s="176">
        <f t="shared" si="48"/>
        <v>0</v>
      </c>
      <c r="M43" s="176"/>
      <c r="N43" s="176">
        <f t="shared" si="48"/>
        <v>828.66700000000003</v>
      </c>
      <c r="O43" s="176">
        <f t="shared" si="48"/>
        <v>828.66700000000003</v>
      </c>
      <c r="P43" s="173">
        <v>100</v>
      </c>
      <c r="Q43" s="173">
        <v>0</v>
      </c>
      <c r="R43" s="173">
        <v>0</v>
      </c>
      <c r="S43" s="173"/>
      <c r="T43" s="173">
        <f t="shared" si="48"/>
        <v>0</v>
      </c>
      <c r="U43" s="173">
        <v>0</v>
      </c>
      <c r="V43" s="173"/>
      <c r="W43" s="173">
        <f>SUM(W48,W51,W46)</f>
        <v>0</v>
      </c>
      <c r="X43" s="173">
        <v>0</v>
      </c>
      <c r="Y43" s="173"/>
      <c r="Z43" s="258">
        <f t="shared" si="48"/>
        <v>0</v>
      </c>
      <c r="AA43" s="258">
        <f t="shared" ref="AA43:AB43" si="49">SUM(AA46,AA48,AA50)</f>
        <v>0</v>
      </c>
      <c r="AB43" s="258">
        <f t="shared" si="49"/>
        <v>0</v>
      </c>
      <c r="AC43" s="258">
        <v>0</v>
      </c>
      <c r="AD43" s="258"/>
      <c r="AE43" s="173">
        <f t="shared" si="48"/>
        <v>0</v>
      </c>
      <c r="AF43" s="173">
        <f t="shared" ref="AF43:AG43" si="50">SUM(AF46,AF48,AF50)</f>
        <v>1</v>
      </c>
      <c r="AG43" s="173">
        <f t="shared" si="50"/>
        <v>2</v>
      </c>
      <c r="AH43" s="173">
        <v>0</v>
      </c>
      <c r="AI43" s="173"/>
      <c r="AJ43" s="173">
        <f t="shared" si="48"/>
        <v>0</v>
      </c>
      <c r="AK43" s="173">
        <f t="shared" si="48"/>
        <v>0</v>
      </c>
      <c r="AL43" s="173">
        <f t="shared" si="48"/>
        <v>0</v>
      </c>
      <c r="AM43" s="173"/>
      <c r="AN43" s="173"/>
      <c r="AO43" s="176">
        <f>AO45</f>
        <v>6310</v>
      </c>
      <c r="AP43" s="173">
        <f t="shared" si="48"/>
        <v>0</v>
      </c>
      <c r="AQ43" s="173">
        <f t="shared" si="48"/>
        <v>0</v>
      </c>
      <c r="AR43" s="173"/>
      <c r="AS43" s="173"/>
      <c r="AT43" s="176">
        <f t="shared" si="48"/>
        <v>1795</v>
      </c>
      <c r="AU43" s="173">
        <f t="shared" si="48"/>
        <v>0</v>
      </c>
      <c r="AV43" s="173">
        <f t="shared" si="48"/>
        <v>0</v>
      </c>
      <c r="AW43" s="173"/>
      <c r="AX43" s="173"/>
      <c r="AY43" s="176">
        <f>SUM(AY46,AY48,AY50,AY52)</f>
        <v>1626.7</v>
      </c>
      <c r="AZ43" s="173"/>
      <c r="BA43" s="173"/>
      <c r="BB43" s="198"/>
    </row>
    <row r="44" spans="1:54" ht="77.25" customHeight="1" x14ac:dyDescent="0.25">
      <c r="A44" s="307"/>
      <c r="B44" s="307"/>
      <c r="C44" s="310"/>
      <c r="D44" s="199" t="s">
        <v>43</v>
      </c>
      <c r="E44" s="213">
        <f>SUM(H44,K44,N44,Q44,T44,W44,Z44,AE44,AJ44,AO44,AT44,AY44)</f>
        <v>4250.3670000000002</v>
      </c>
      <c r="F44" s="208">
        <f t="shared" ref="F44:F51" si="51">SUM(I44,L44,O44,R44,U44,X44,AA44,AF44,AK44,AP44,AU44,AZ44)</f>
        <v>828.66700000000003</v>
      </c>
      <c r="G44" s="218">
        <f t="shared" si="47"/>
        <v>19.496363490493877</v>
      </c>
      <c r="H44" s="176">
        <f>SUM(H47,H49,H51)</f>
        <v>0</v>
      </c>
      <c r="I44" s="176">
        <f t="shared" ref="I44:AV44" si="52">SUM(I47,I49,I51)</f>
        <v>0</v>
      </c>
      <c r="J44" s="176"/>
      <c r="K44" s="176">
        <f t="shared" si="52"/>
        <v>0</v>
      </c>
      <c r="L44" s="176">
        <f t="shared" si="52"/>
        <v>0</v>
      </c>
      <c r="M44" s="176"/>
      <c r="N44" s="176">
        <f t="shared" si="52"/>
        <v>828.66700000000003</v>
      </c>
      <c r="O44" s="176">
        <f t="shared" si="52"/>
        <v>828.66700000000003</v>
      </c>
      <c r="P44" s="173">
        <v>100</v>
      </c>
      <c r="Q44" s="173">
        <v>0</v>
      </c>
      <c r="R44" s="173">
        <f t="shared" si="52"/>
        <v>0</v>
      </c>
      <c r="S44" s="173"/>
      <c r="T44" s="173">
        <f t="shared" si="52"/>
        <v>0</v>
      </c>
      <c r="U44" s="173">
        <v>0</v>
      </c>
      <c r="V44" s="173"/>
      <c r="W44" s="173">
        <f>SUM(W47,W49,W51)</f>
        <v>0</v>
      </c>
      <c r="X44" s="173">
        <f>SUM(X47,X49,X51)</f>
        <v>0</v>
      </c>
      <c r="Y44" s="173"/>
      <c r="Z44" s="258">
        <f t="shared" si="52"/>
        <v>0</v>
      </c>
      <c r="AA44" s="258">
        <f t="shared" ref="AA44:AC44" si="53">SUM(AA47,AA49,AA51)</f>
        <v>0</v>
      </c>
      <c r="AB44" s="258">
        <f t="shared" si="53"/>
        <v>0</v>
      </c>
      <c r="AC44" s="258">
        <f t="shared" si="53"/>
        <v>0</v>
      </c>
      <c r="AD44" s="258"/>
      <c r="AE44" s="173">
        <f t="shared" si="52"/>
        <v>0</v>
      </c>
      <c r="AF44" s="173">
        <f t="shared" ref="AF44:AH44" si="54">SUM(AF47,AF49,AF51)</f>
        <v>0</v>
      </c>
      <c r="AG44" s="173">
        <f t="shared" si="54"/>
        <v>0</v>
      </c>
      <c r="AH44" s="173">
        <f t="shared" si="54"/>
        <v>0</v>
      </c>
      <c r="AI44" s="173"/>
      <c r="AJ44" s="173">
        <f t="shared" si="52"/>
        <v>0</v>
      </c>
      <c r="AK44" s="173">
        <f t="shared" si="52"/>
        <v>0</v>
      </c>
      <c r="AL44" s="173">
        <f t="shared" si="52"/>
        <v>0</v>
      </c>
      <c r="AM44" s="173"/>
      <c r="AN44" s="173"/>
      <c r="AO44" s="173">
        <f t="shared" si="52"/>
        <v>0</v>
      </c>
      <c r="AP44" s="173">
        <f t="shared" si="52"/>
        <v>0</v>
      </c>
      <c r="AQ44" s="173">
        <f t="shared" si="52"/>
        <v>0</v>
      </c>
      <c r="AR44" s="173"/>
      <c r="AS44" s="173"/>
      <c r="AT44" s="173">
        <f t="shared" si="52"/>
        <v>1795</v>
      </c>
      <c r="AU44" s="173">
        <f t="shared" si="52"/>
        <v>0</v>
      </c>
      <c r="AV44" s="173">
        <f t="shared" si="52"/>
        <v>0</v>
      </c>
      <c r="AW44" s="173"/>
      <c r="AX44" s="173"/>
      <c r="AY44" s="176">
        <f>SUM(AY47,AY49,AY51,AY53)</f>
        <v>1626.7</v>
      </c>
      <c r="AZ44" s="173"/>
      <c r="BA44" s="173"/>
      <c r="BB44" s="198"/>
    </row>
    <row r="45" spans="1:54" ht="102" customHeight="1" x14ac:dyDescent="0.25">
      <c r="A45" s="308"/>
      <c r="B45" s="308"/>
      <c r="C45" s="311"/>
      <c r="D45" s="191" t="s">
        <v>2</v>
      </c>
      <c r="E45" s="213">
        <f>AO45</f>
        <v>6310</v>
      </c>
      <c r="F45" s="208">
        <f>AR45</f>
        <v>0</v>
      </c>
      <c r="G45" s="218"/>
      <c r="H45" s="176"/>
      <c r="I45" s="176"/>
      <c r="J45" s="176"/>
      <c r="K45" s="176"/>
      <c r="L45" s="176"/>
      <c r="M45" s="176"/>
      <c r="N45" s="176"/>
      <c r="O45" s="176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258"/>
      <c r="AA45" s="258"/>
      <c r="AB45" s="258"/>
      <c r="AC45" s="258"/>
      <c r="AD45" s="258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6">
        <f>AO54</f>
        <v>6310</v>
      </c>
      <c r="AP45" s="173"/>
      <c r="AQ45" s="173"/>
      <c r="AR45" s="173"/>
      <c r="AS45" s="173"/>
      <c r="AT45" s="173"/>
      <c r="AU45" s="173"/>
      <c r="AV45" s="173"/>
      <c r="AW45" s="173"/>
      <c r="AX45" s="173"/>
      <c r="AY45" s="176"/>
      <c r="AZ45" s="173"/>
      <c r="BA45" s="173"/>
      <c r="BB45" s="251"/>
    </row>
    <row r="46" spans="1:54" ht="222.75" customHeight="1" x14ac:dyDescent="0.25">
      <c r="A46" s="317" t="s">
        <v>319</v>
      </c>
      <c r="B46" s="316" t="s">
        <v>320</v>
      </c>
      <c r="C46" s="316" t="s">
        <v>304</v>
      </c>
      <c r="D46" s="200" t="s">
        <v>321</v>
      </c>
      <c r="E46" s="213">
        <f t="shared" ref="E46:E51" si="55">SUM(H46,K46,N46,Q46,T46,W46,Z46,AE46,AJ46,AO46,AT46,AY46)</f>
        <v>700</v>
      </c>
      <c r="F46" s="209">
        <v>0</v>
      </c>
      <c r="G46" s="211"/>
      <c r="H46" s="173">
        <v>0</v>
      </c>
      <c r="I46" s="173">
        <v>0</v>
      </c>
      <c r="J46" s="173"/>
      <c r="K46" s="173">
        <v>0</v>
      </c>
      <c r="L46" s="173">
        <v>0</v>
      </c>
      <c r="M46" s="173"/>
      <c r="N46" s="173">
        <v>0</v>
      </c>
      <c r="O46" s="173">
        <v>0</v>
      </c>
      <c r="P46" s="173"/>
      <c r="Q46" s="173">
        <v>0</v>
      </c>
      <c r="R46" s="173">
        <v>0</v>
      </c>
      <c r="S46" s="173"/>
      <c r="T46" s="173">
        <v>0</v>
      </c>
      <c r="U46" s="173">
        <v>0</v>
      </c>
      <c r="V46" s="173"/>
      <c r="W46" s="173">
        <v>0</v>
      </c>
      <c r="X46" s="173">
        <v>0</v>
      </c>
      <c r="Y46" s="173"/>
      <c r="Z46" s="258">
        <v>0</v>
      </c>
      <c r="AA46" s="258" t="s">
        <v>310</v>
      </c>
      <c r="AB46" s="258" t="s">
        <v>310</v>
      </c>
      <c r="AC46" s="258">
        <v>0</v>
      </c>
      <c r="AD46" s="258"/>
      <c r="AE46" s="173">
        <v>0</v>
      </c>
      <c r="AF46" s="173">
        <v>1</v>
      </c>
      <c r="AG46" s="173">
        <v>2</v>
      </c>
      <c r="AH46" s="173">
        <v>0</v>
      </c>
      <c r="AI46" s="173"/>
      <c r="AJ46" s="173">
        <v>0</v>
      </c>
      <c r="AK46" s="173" t="s">
        <v>310</v>
      </c>
      <c r="AL46" s="173" t="s">
        <v>310</v>
      </c>
      <c r="AM46" s="173"/>
      <c r="AN46" s="173"/>
      <c r="AO46" s="173">
        <v>0</v>
      </c>
      <c r="AP46" s="173"/>
      <c r="AQ46" s="173"/>
      <c r="AR46" s="173"/>
      <c r="AS46" s="173"/>
      <c r="AT46" s="173">
        <v>0</v>
      </c>
      <c r="AU46" s="173"/>
      <c r="AV46" s="173"/>
      <c r="AW46" s="173"/>
      <c r="AX46" s="173"/>
      <c r="AY46" s="173">
        <v>700</v>
      </c>
      <c r="AZ46" s="173" t="s">
        <v>310</v>
      </c>
      <c r="BA46" s="173"/>
      <c r="BB46" s="198"/>
    </row>
    <row r="47" spans="1:54" ht="77.25" customHeight="1" x14ac:dyDescent="0.25">
      <c r="A47" s="317"/>
      <c r="B47" s="316"/>
      <c r="C47" s="316"/>
      <c r="D47" s="200" t="s">
        <v>43</v>
      </c>
      <c r="E47" s="214">
        <f t="shared" si="55"/>
        <v>700</v>
      </c>
      <c r="F47" s="209">
        <f t="shared" si="51"/>
        <v>0</v>
      </c>
      <c r="G47" s="211"/>
      <c r="H47" s="173">
        <v>0</v>
      </c>
      <c r="I47" s="173">
        <v>0</v>
      </c>
      <c r="J47" s="173"/>
      <c r="K47" s="173">
        <v>0</v>
      </c>
      <c r="L47" s="173">
        <v>0</v>
      </c>
      <c r="M47" s="173"/>
      <c r="N47" s="173">
        <v>0</v>
      </c>
      <c r="O47" s="173">
        <v>0</v>
      </c>
      <c r="P47" s="173"/>
      <c r="Q47" s="173">
        <v>0</v>
      </c>
      <c r="R47" s="173">
        <v>0</v>
      </c>
      <c r="S47" s="173"/>
      <c r="T47" s="173">
        <v>0</v>
      </c>
      <c r="U47" s="173">
        <v>0</v>
      </c>
      <c r="V47" s="173"/>
      <c r="W47" s="173" t="s">
        <v>310</v>
      </c>
      <c r="X47" s="173" t="s">
        <v>310</v>
      </c>
      <c r="Y47" s="173"/>
      <c r="Z47" s="258" t="s">
        <v>310</v>
      </c>
      <c r="AA47" s="258" t="s">
        <v>310</v>
      </c>
      <c r="AB47" s="258" t="s">
        <v>310</v>
      </c>
      <c r="AC47" s="258" t="s">
        <v>310</v>
      </c>
      <c r="AD47" s="258"/>
      <c r="AE47" s="173" t="s">
        <v>310</v>
      </c>
      <c r="AF47" s="173" t="s">
        <v>310</v>
      </c>
      <c r="AG47" s="173" t="s">
        <v>310</v>
      </c>
      <c r="AH47" s="173" t="s">
        <v>310</v>
      </c>
      <c r="AI47" s="173"/>
      <c r="AJ47" s="173" t="s">
        <v>310</v>
      </c>
      <c r="AK47" s="173" t="s">
        <v>310</v>
      </c>
      <c r="AL47" s="173" t="s">
        <v>310</v>
      </c>
      <c r="AM47" s="173"/>
      <c r="AN47" s="173"/>
      <c r="AO47" s="173" t="s">
        <v>310</v>
      </c>
      <c r="AP47" s="173"/>
      <c r="AQ47" s="173"/>
      <c r="AR47" s="173"/>
      <c r="AS47" s="173"/>
      <c r="AT47" s="173" t="s">
        <v>310</v>
      </c>
      <c r="AU47" s="173"/>
      <c r="AV47" s="173"/>
      <c r="AW47" s="173"/>
      <c r="AX47" s="173"/>
      <c r="AY47" s="173">
        <v>700</v>
      </c>
      <c r="AZ47" s="173" t="s">
        <v>310</v>
      </c>
      <c r="BA47" s="173"/>
      <c r="BB47" s="198"/>
    </row>
    <row r="48" spans="1:54" ht="77.25" customHeight="1" x14ac:dyDescent="0.25">
      <c r="A48" s="317" t="s">
        <v>322</v>
      </c>
      <c r="B48" s="316" t="s">
        <v>323</v>
      </c>
      <c r="C48" s="316" t="s">
        <v>324</v>
      </c>
      <c r="D48" s="201" t="s">
        <v>325</v>
      </c>
      <c r="E48" s="213">
        <f t="shared" si="55"/>
        <v>828.66700000000003</v>
      </c>
      <c r="F48" s="208">
        <f t="shared" si="51"/>
        <v>828.66700000000003</v>
      </c>
      <c r="G48" s="218">
        <v>100</v>
      </c>
      <c r="H48" s="207">
        <v>0</v>
      </c>
      <c r="I48" s="207">
        <v>0</v>
      </c>
      <c r="J48" s="207"/>
      <c r="K48" s="207">
        <v>0</v>
      </c>
      <c r="L48" s="207">
        <v>0</v>
      </c>
      <c r="M48" s="207"/>
      <c r="N48" s="207">
        <v>828.66700000000003</v>
      </c>
      <c r="O48" s="207">
        <v>828.66700000000003</v>
      </c>
      <c r="P48" s="173">
        <v>100</v>
      </c>
      <c r="Q48" s="173">
        <v>0</v>
      </c>
      <c r="R48" s="173">
        <v>0</v>
      </c>
      <c r="S48" s="173"/>
      <c r="T48" s="173">
        <v>0</v>
      </c>
      <c r="U48" s="173">
        <v>0</v>
      </c>
      <c r="V48" s="173"/>
      <c r="W48" s="173" t="s">
        <v>310</v>
      </c>
      <c r="X48" s="173" t="s">
        <v>310</v>
      </c>
      <c r="Y48" s="173"/>
      <c r="Z48" s="258" t="s">
        <v>310</v>
      </c>
      <c r="AA48" s="258" t="s">
        <v>310</v>
      </c>
      <c r="AB48" s="258" t="s">
        <v>310</v>
      </c>
      <c r="AC48" s="258" t="s">
        <v>310</v>
      </c>
      <c r="AD48" s="258"/>
      <c r="AE48" s="173" t="s">
        <v>310</v>
      </c>
      <c r="AF48" s="173" t="s">
        <v>310</v>
      </c>
      <c r="AG48" s="173" t="s">
        <v>310</v>
      </c>
      <c r="AH48" s="173" t="s">
        <v>310</v>
      </c>
      <c r="AI48" s="173"/>
      <c r="AJ48" s="173" t="s">
        <v>310</v>
      </c>
      <c r="AK48" s="173" t="s">
        <v>310</v>
      </c>
      <c r="AL48" s="173" t="s">
        <v>310</v>
      </c>
      <c r="AM48" s="173"/>
      <c r="AN48" s="173"/>
      <c r="AO48" s="173" t="s">
        <v>310</v>
      </c>
      <c r="AP48" s="173"/>
      <c r="AQ48" s="173"/>
      <c r="AR48" s="173"/>
      <c r="AS48" s="173"/>
      <c r="AT48" s="173" t="s">
        <v>310</v>
      </c>
      <c r="AU48" s="173"/>
      <c r="AV48" s="173"/>
      <c r="AW48" s="173"/>
      <c r="AX48" s="173"/>
      <c r="AY48" s="173" t="s">
        <v>310</v>
      </c>
      <c r="AZ48" s="173" t="s">
        <v>310</v>
      </c>
      <c r="BA48" s="173"/>
      <c r="BB48" s="198"/>
    </row>
    <row r="49" spans="1:54" ht="77.25" customHeight="1" x14ac:dyDescent="0.25">
      <c r="A49" s="317"/>
      <c r="B49" s="316"/>
      <c r="C49" s="316"/>
      <c r="D49" s="201" t="s">
        <v>43</v>
      </c>
      <c r="E49" s="213">
        <f t="shared" si="55"/>
        <v>828.66700000000003</v>
      </c>
      <c r="F49" s="208">
        <f t="shared" si="51"/>
        <v>828.66700000000003</v>
      </c>
      <c r="G49" s="212">
        <v>100</v>
      </c>
      <c r="H49" s="207">
        <v>0</v>
      </c>
      <c r="I49" s="207">
        <v>0</v>
      </c>
      <c r="J49" s="207"/>
      <c r="K49" s="207">
        <v>0</v>
      </c>
      <c r="L49" s="207">
        <v>0</v>
      </c>
      <c r="M49" s="207"/>
      <c r="N49" s="207">
        <v>828.66700000000003</v>
      </c>
      <c r="O49" s="207">
        <v>828.66700000000003</v>
      </c>
      <c r="P49" s="173">
        <v>100</v>
      </c>
      <c r="Q49" s="173">
        <v>0</v>
      </c>
      <c r="R49" s="173">
        <v>0</v>
      </c>
      <c r="S49" s="173"/>
      <c r="T49" s="173">
        <v>0</v>
      </c>
      <c r="U49" s="173">
        <v>0</v>
      </c>
      <c r="V49" s="173"/>
      <c r="W49" s="173" t="s">
        <v>310</v>
      </c>
      <c r="X49" s="173" t="s">
        <v>310</v>
      </c>
      <c r="Y49" s="173"/>
      <c r="Z49" s="258" t="s">
        <v>310</v>
      </c>
      <c r="AA49" s="258" t="s">
        <v>310</v>
      </c>
      <c r="AB49" s="258" t="s">
        <v>310</v>
      </c>
      <c r="AC49" s="258" t="s">
        <v>310</v>
      </c>
      <c r="AD49" s="258"/>
      <c r="AE49" s="173" t="s">
        <v>310</v>
      </c>
      <c r="AF49" s="173" t="s">
        <v>310</v>
      </c>
      <c r="AG49" s="173" t="s">
        <v>310</v>
      </c>
      <c r="AH49" s="173" t="s">
        <v>310</v>
      </c>
      <c r="AI49" s="173"/>
      <c r="AJ49" s="173" t="s">
        <v>310</v>
      </c>
      <c r="AK49" s="173" t="s">
        <v>310</v>
      </c>
      <c r="AL49" s="173" t="s">
        <v>310</v>
      </c>
      <c r="AM49" s="173"/>
      <c r="AN49" s="173"/>
      <c r="AO49" s="173" t="s">
        <v>310</v>
      </c>
      <c r="AP49" s="173"/>
      <c r="AQ49" s="173"/>
      <c r="AR49" s="173"/>
      <c r="AS49" s="173"/>
      <c r="AT49" s="173" t="s">
        <v>310</v>
      </c>
      <c r="AU49" s="173"/>
      <c r="AV49" s="173"/>
      <c r="AW49" s="173"/>
      <c r="AX49" s="173"/>
      <c r="AY49" s="173" t="s">
        <v>310</v>
      </c>
      <c r="AZ49" s="173" t="s">
        <v>310</v>
      </c>
      <c r="BA49" s="173"/>
      <c r="BB49" s="198"/>
    </row>
    <row r="50" spans="1:54" ht="77.25" customHeight="1" x14ac:dyDescent="0.25">
      <c r="A50" s="317" t="s">
        <v>326</v>
      </c>
      <c r="B50" s="316" t="s">
        <v>327</v>
      </c>
      <c r="C50" s="316" t="s">
        <v>304</v>
      </c>
      <c r="D50" s="201" t="s">
        <v>325</v>
      </c>
      <c r="E50" s="214">
        <f t="shared" si="55"/>
        <v>1795</v>
      </c>
      <c r="F50" s="209">
        <f t="shared" si="51"/>
        <v>0</v>
      </c>
      <c r="G50" s="211"/>
      <c r="H50" s="173">
        <v>0</v>
      </c>
      <c r="I50" s="173">
        <v>0</v>
      </c>
      <c r="J50" s="173"/>
      <c r="K50" s="173">
        <v>0</v>
      </c>
      <c r="L50" s="173">
        <v>0</v>
      </c>
      <c r="M50" s="173"/>
      <c r="N50" s="173">
        <v>0</v>
      </c>
      <c r="O50" s="173">
        <v>0</v>
      </c>
      <c r="P50" s="173"/>
      <c r="Q50" s="173">
        <v>0</v>
      </c>
      <c r="R50" s="173">
        <v>0</v>
      </c>
      <c r="S50" s="173"/>
      <c r="T50" s="173">
        <v>0</v>
      </c>
      <c r="U50" s="173">
        <v>0</v>
      </c>
      <c r="V50" s="173"/>
      <c r="W50" s="173" t="s">
        <v>310</v>
      </c>
      <c r="X50" s="173" t="s">
        <v>310</v>
      </c>
      <c r="Y50" s="173"/>
      <c r="Z50" s="258" t="s">
        <v>310</v>
      </c>
      <c r="AA50" s="258" t="s">
        <v>310</v>
      </c>
      <c r="AB50" s="258" t="s">
        <v>310</v>
      </c>
      <c r="AC50" s="258" t="s">
        <v>310</v>
      </c>
      <c r="AD50" s="258"/>
      <c r="AE50" s="173" t="s">
        <v>310</v>
      </c>
      <c r="AF50" s="173" t="s">
        <v>310</v>
      </c>
      <c r="AG50" s="173" t="s">
        <v>310</v>
      </c>
      <c r="AH50" s="173" t="s">
        <v>310</v>
      </c>
      <c r="AI50" s="173"/>
      <c r="AJ50" s="173" t="s">
        <v>310</v>
      </c>
      <c r="AK50" s="173" t="s">
        <v>310</v>
      </c>
      <c r="AL50" s="173" t="s">
        <v>310</v>
      </c>
      <c r="AM50" s="173"/>
      <c r="AN50" s="173"/>
      <c r="AO50" s="173" t="s">
        <v>310</v>
      </c>
      <c r="AP50" s="173"/>
      <c r="AQ50" s="173"/>
      <c r="AR50" s="173"/>
      <c r="AS50" s="173"/>
      <c r="AT50" s="173">
        <v>1795</v>
      </c>
      <c r="AU50" s="173"/>
      <c r="AV50" s="173"/>
      <c r="AW50" s="173"/>
      <c r="AX50" s="173"/>
      <c r="AY50" s="173" t="s">
        <v>310</v>
      </c>
      <c r="AZ50" s="173" t="s">
        <v>310</v>
      </c>
      <c r="BA50" s="173"/>
      <c r="BB50" s="198"/>
    </row>
    <row r="51" spans="1:54" ht="77.25" customHeight="1" x14ac:dyDescent="0.25">
      <c r="A51" s="318"/>
      <c r="B51" s="319"/>
      <c r="C51" s="319"/>
      <c r="D51" s="202" t="s">
        <v>43</v>
      </c>
      <c r="E51" s="214">
        <f t="shared" si="55"/>
        <v>1795</v>
      </c>
      <c r="F51" s="209">
        <f t="shared" si="51"/>
        <v>0</v>
      </c>
      <c r="G51" s="211"/>
      <c r="H51" s="173">
        <v>0</v>
      </c>
      <c r="I51" s="173">
        <v>0</v>
      </c>
      <c r="J51" s="173"/>
      <c r="K51" s="173">
        <v>0</v>
      </c>
      <c r="L51" s="173">
        <v>0</v>
      </c>
      <c r="M51" s="173"/>
      <c r="N51" s="173">
        <v>0</v>
      </c>
      <c r="O51" s="173">
        <v>0</v>
      </c>
      <c r="P51" s="173"/>
      <c r="Q51" s="173">
        <v>0</v>
      </c>
      <c r="R51" s="173">
        <v>0</v>
      </c>
      <c r="S51" s="173"/>
      <c r="T51" s="173">
        <v>0</v>
      </c>
      <c r="U51" s="173">
        <v>0</v>
      </c>
      <c r="V51" s="173"/>
      <c r="W51" s="173" t="s">
        <v>310</v>
      </c>
      <c r="X51" s="173" t="s">
        <v>310</v>
      </c>
      <c r="Y51" s="173"/>
      <c r="Z51" s="258" t="s">
        <v>310</v>
      </c>
      <c r="AA51" s="258" t="s">
        <v>310</v>
      </c>
      <c r="AB51" s="258" t="s">
        <v>310</v>
      </c>
      <c r="AC51" s="258" t="s">
        <v>310</v>
      </c>
      <c r="AD51" s="258"/>
      <c r="AE51" s="173" t="s">
        <v>310</v>
      </c>
      <c r="AF51" s="173" t="s">
        <v>310</v>
      </c>
      <c r="AG51" s="173" t="s">
        <v>310</v>
      </c>
      <c r="AH51" s="173" t="s">
        <v>310</v>
      </c>
      <c r="AI51" s="173"/>
      <c r="AJ51" s="173" t="s">
        <v>310</v>
      </c>
      <c r="AK51" s="173" t="s">
        <v>310</v>
      </c>
      <c r="AL51" s="173" t="s">
        <v>310</v>
      </c>
      <c r="AM51" s="173"/>
      <c r="AN51" s="173"/>
      <c r="AO51" s="173" t="s">
        <v>310</v>
      </c>
      <c r="AP51" s="173"/>
      <c r="AQ51" s="173"/>
      <c r="AR51" s="173"/>
      <c r="AS51" s="173"/>
      <c r="AT51" s="173">
        <v>1795</v>
      </c>
      <c r="AU51" s="173"/>
      <c r="AV51" s="173"/>
      <c r="AW51" s="173"/>
      <c r="AX51" s="173"/>
      <c r="AY51" s="173" t="s">
        <v>310</v>
      </c>
      <c r="AZ51" s="173" t="s">
        <v>310</v>
      </c>
      <c r="BA51" s="173"/>
      <c r="BB51" s="198"/>
    </row>
    <row r="52" spans="1:54" ht="77.25" customHeight="1" x14ac:dyDescent="0.25">
      <c r="A52" s="351" t="s">
        <v>336</v>
      </c>
      <c r="B52" s="352" t="s">
        <v>337</v>
      </c>
      <c r="C52" s="352" t="s">
        <v>324</v>
      </c>
      <c r="D52" s="203" t="s">
        <v>325</v>
      </c>
      <c r="E52" s="215">
        <v>926.7</v>
      </c>
      <c r="F52" s="216">
        <v>0</v>
      </c>
      <c r="G52" s="211"/>
      <c r="H52" s="173">
        <v>0</v>
      </c>
      <c r="I52" s="173">
        <v>0</v>
      </c>
      <c r="J52" s="173"/>
      <c r="K52" s="173">
        <v>0</v>
      </c>
      <c r="L52" s="173">
        <v>0</v>
      </c>
      <c r="M52" s="173"/>
      <c r="N52" s="173">
        <v>0</v>
      </c>
      <c r="O52" s="173">
        <v>0</v>
      </c>
      <c r="P52" s="173"/>
      <c r="Q52" s="173">
        <v>0</v>
      </c>
      <c r="R52" s="173">
        <v>0</v>
      </c>
      <c r="S52" s="173"/>
      <c r="T52" s="173">
        <v>0</v>
      </c>
      <c r="U52" s="173"/>
      <c r="V52" s="173"/>
      <c r="W52" s="173">
        <v>0</v>
      </c>
      <c r="X52" s="173">
        <v>0</v>
      </c>
      <c r="Y52" s="173"/>
      <c r="Z52" s="258">
        <v>0</v>
      </c>
      <c r="AA52" s="258"/>
      <c r="AB52" s="258"/>
      <c r="AC52" s="258">
        <v>0</v>
      </c>
      <c r="AD52" s="258"/>
      <c r="AE52" s="173">
        <v>0</v>
      </c>
      <c r="AF52" s="173">
        <v>0</v>
      </c>
      <c r="AG52" s="173">
        <v>0</v>
      </c>
      <c r="AH52" s="173">
        <v>0</v>
      </c>
      <c r="AI52" s="173"/>
      <c r="AJ52" s="173">
        <v>0</v>
      </c>
      <c r="AK52" s="173"/>
      <c r="AL52" s="173"/>
      <c r="AM52" s="173"/>
      <c r="AN52" s="173"/>
      <c r="AO52" s="173">
        <v>0</v>
      </c>
      <c r="AP52" s="173"/>
      <c r="AQ52" s="173"/>
      <c r="AR52" s="173"/>
      <c r="AS52" s="173"/>
      <c r="AT52" s="173">
        <v>0</v>
      </c>
      <c r="AU52" s="173"/>
      <c r="AV52" s="173"/>
      <c r="AW52" s="173"/>
      <c r="AX52" s="173"/>
      <c r="AY52" s="173">
        <v>926.7</v>
      </c>
      <c r="AZ52" s="173"/>
      <c r="BA52" s="173"/>
      <c r="BB52" s="198"/>
    </row>
    <row r="53" spans="1:54" ht="77.25" customHeight="1" x14ac:dyDescent="0.25">
      <c r="A53" s="351"/>
      <c r="B53" s="352"/>
      <c r="C53" s="352"/>
      <c r="D53" s="203" t="s">
        <v>43</v>
      </c>
      <c r="E53" s="215">
        <v>926.7</v>
      </c>
      <c r="F53" s="216">
        <v>0</v>
      </c>
      <c r="G53" s="211"/>
      <c r="H53" s="173">
        <v>0</v>
      </c>
      <c r="I53" s="173">
        <v>0</v>
      </c>
      <c r="J53" s="173"/>
      <c r="K53" s="173">
        <v>0</v>
      </c>
      <c r="L53" s="173">
        <v>0</v>
      </c>
      <c r="M53" s="173"/>
      <c r="N53" s="173">
        <v>0</v>
      </c>
      <c r="O53" s="173">
        <v>0</v>
      </c>
      <c r="P53" s="173"/>
      <c r="Q53" s="173">
        <v>0</v>
      </c>
      <c r="R53" s="173">
        <v>0</v>
      </c>
      <c r="S53" s="173"/>
      <c r="T53" s="173">
        <v>0</v>
      </c>
      <c r="U53" s="173"/>
      <c r="V53" s="173"/>
      <c r="W53" s="173">
        <v>0</v>
      </c>
      <c r="X53" s="173">
        <v>0</v>
      </c>
      <c r="Y53" s="173"/>
      <c r="Z53" s="258">
        <v>0</v>
      </c>
      <c r="AA53" s="258"/>
      <c r="AB53" s="258"/>
      <c r="AC53" s="258">
        <v>0</v>
      </c>
      <c r="AD53" s="258"/>
      <c r="AE53" s="173">
        <v>0</v>
      </c>
      <c r="AF53" s="173">
        <v>0</v>
      </c>
      <c r="AG53" s="173">
        <v>0</v>
      </c>
      <c r="AH53" s="173">
        <v>0</v>
      </c>
      <c r="AI53" s="173"/>
      <c r="AJ53" s="173">
        <v>0</v>
      </c>
      <c r="AK53" s="173"/>
      <c r="AL53" s="173"/>
      <c r="AM53" s="173"/>
      <c r="AN53" s="173"/>
      <c r="AO53" s="173">
        <v>0</v>
      </c>
      <c r="AP53" s="173"/>
      <c r="AQ53" s="173"/>
      <c r="AR53" s="173"/>
      <c r="AS53" s="173"/>
      <c r="AT53" s="173">
        <v>0</v>
      </c>
      <c r="AU53" s="173"/>
      <c r="AV53" s="173"/>
      <c r="AW53" s="173"/>
      <c r="AX53" s="173"/>
      <c r="AY53" s="173">
        <v>926.7</v>
      </c>
      <c r="AZ53" s="173"/>
      <c r="BA53" s="173"/>
      <c r="BB53" s="198"/>
    </row>
    <row r="54" spans="1:54" ht="54.75" customHeight="1" x14ac:dyDescent="0.25">
      <c r="A54" s="326" t="s">
        <v>340</v>
      </c>
      <c r="B54" s="326" t="s">
        <v>341</v>
      </c>
      <c r="C54" s="326" t="s">
        <v>324</v>
      </c>
      <c r="D54" s="220" t="s">
        <v>325</v>
      </c>
      <c r="E54" s="221">
        <v>6310</v>
      </c>
      <c r="F54" s="222">
        <f t="shared" ref="F54:F55" si="56">SUM(I54,L54,O54,R54,U54,X54,AA54,AF54,AK54,AP54,AU54,AZ54)</f>
        <v>0</v>
      </c>
      <c r="G54" s="211"/>
      <c r="H54" s="173" t="s">
        <v>310</v>
      </c>
      <c r="I54" s="173" t="s">
        <v>310</v>
      </c>
      <c r="J54" s="173"/>
      <c r="K54" s="173" t="s">
        <v>310</v>
      </c>
      <c r="L54" s="173" t="s">
        <v>310</v>
      </c>
      <c r="M54" s="173"/>
      <c r="N54" s="173" t="s">
        <v>310</v>
      </c>
      <c r="O54" s="173" t="s">
        <v>310</v>
      </c>
      <c r="P54" s="173"/>
      <c r="Q54" s="173" t="s">
        <v>310</v>
      </c>
      <c r="R54" s="173" t="s">
        <v>310</v>
      </c>
      <c r="S54" s="173"/>
      <c r="T54" s="173" t="s">
        <v>310</v>
      </c>
      <c r="U54" s="173"/>
      <c r="V54" s="173"/>
      <c r="W54" s="173" t="s">
        <v>310</v>
      </c>
      <c r="X54" s="173" t="s">
        <v>310</v>
      </c>
      <c r="Y54" s="173"/>
      <c r="Z54" s="258" t="s">
        <v>310</v>
      </c>
      <c r="AA54" s="258" t="s">
        <v>310</v>
      </c>
      <c r="AB54" s="258" t="s">
        <v>310</v>
      </c>
      <c r="AC54" s="258" t="s">
        <v>310</v>
      </c>
      <c r="AD54" s="258"/>
      <c r="AE54" s="173" t="s">
        <v>310</v>
      </c>
      <c r="AF54" s="173" t="s">
        <v>310</v>
      </c>
      <c r="AG54" s="173" t="s">
        <v>310</v>
      </c>
      <c r="AH54" s="173" t="s">
        <v>310</v>
      </c>
      <c r="AI54" s="173"/>
      <c r="AJ54" s="173" t="s">
        <v>310</v>
      </c>
      <c r="AK54" s="173" t="s">
        <v>310</v>
      </c>
      <c r="AL54" s="173" t="s">
        <v>310</v>
      </c>
      <c r="AM54" s="173"/>
      <c r="AN54" s="173"/>
      <c r="AO54" s="189">
        <v>6310</v>
      </c>
      <c r="AP54" s="173"/>
      <c r="AQ54" s="173"/>
      <c r="AR54" s="173"/>
      <c r="AS54" s="173"/>
      <c r="AT54" s="173" t="s">
        <v>310</v>
      </c>
      <c r="AU54" s="173"/>
      <c r="AV54" s="173"/>
      <c r="AW54" s="173"/>
      <c r="AX54" s="173"/>
      <c r="AY54" s="173" t="s">
        <v>310</v>
      </c>
      <c r="AZ54" s="173" t="s">
        <v>310</v>
      </c>
      <c r="BA54" s="173"/>
      <c r="BB54" s="198"/>
    </row>
    <row r="55" spans="1:54" ht="99" customHeight="1" x14ac:dyDescent="0.25">
      <c r="A55" s="327"/>
      <c r="B55" s="327"/>
      <c r="C55" s="327"/>
      <c r="D55" s="192" t="s">
        <v>2</v>
      </c>
      <c r="E55" s="222">
        <v>6310</v>
      </c>
      <c r="F55" s="222">
        <f t="shared" si="56"/>
        <v>0</v>
      </c>
      <c r="G55" s="211"/>
      <c r="H55" s="173" t="s">
        <v>310</v>
      </c>
      <c r="I55" s="173" t="s">
        <v>310</v>
      </c>
      <c r="J55" s="173"/>
      <c r="K55" s="173" t="s">
        <v>310</v>
      </c>
      <c r="L55" s="173" t="s">
        <v>310</v>
      </c>
      <c r="M55" s="173"/>
      <c r="N55" s="173" t="s">
        <v>310</v>
      </c>
      <c r="O55" s="173" t="s">
        <v>310</v>
      </c>
      <c r="P55" s="173"/>
      <c r="Q55" s="173" t="s">
        <v>310</v>
      </c>
      <c r="R55" s="173" t="s">
        <v>310</v>
      </c>
      <c r="S55" s="173"/>
      <c r="T55" s="173" t="s">
        <v>310</v>
      </c>
      <c r="U55" s="173"/>
      <c r="V55" s="173"/>
      <c r="W55" s="173" t="s">
        <v>310</v>
      </c>
      <c r="X55" s="173" t="s">
        <v>310</v>
      </c>
      <c r="Y55" s="173"/>
      <c r="Z55" s="258" t="s">
        <v>310</v>
      </c>
      <c r="AA55" s="258" t="s">
        <v>310</v>
      </c>
      <c r="AB55" s="258" t="s">
        <v>310</v>
      </c>
      <c r="AC55" s="258" t="s">
        <v>310</v>
      </c>
      <c r="AD55" s="258"/>
      <c r="AE55" s="173" t="s">
        <v>310</v>
      </c>
      <c r="AF55" s="173" t="s">
        <v>310</v>
      </c>
      <c r="AG55" s="173" t="s">
        <v>310</v>
      </c>
      <c r="AH55" s="173" t="s">
        <v>310</v>
      </c>
      <c r="AI55" s="173"/>
      <c r="AJ55" s="173" t="s">
        <v>310</v>
      </c>
      <c r="AK55" s="173" t="s">
        <v>310</v>
      </c>
      <c r="AL55" s="173" t="s">
        <v>310</v>
      </c>
      <c r="AM55" s="173"/>
      <c r="AN55" s="173"/>
      <c r="AO55" s="173">
        <v>6310</v>
      </c>
      <c r="AP55" s="173"/>
      <c r="AQ55" s="173"/>
      <c r="AR55" s="173"/>
      <c r="AS55" s="173"/>
      <c r="AT55" s="173" t="s">
        <v>310</v>
      </c>
      <c r="AU55" s="173"/>
      <c r="AV55" s="173"/>
      <c r="AW55" s="173"/>
      <c r="AX55" s="173"/>
      <c r="AY55" s="173" t="s">
        <v>310</v>
      </c>
      <c r="AZ55" s="173" t="s">
        <v>310</v>
      </c>
      <c r="BA55" s="173"/>
      <c r="BB55" s="198"/>
    </row>
    <row r="56" spans="1:54" ht="72.75" customHeight="1" x14ac:dyDescent="0.25">
      <c r="A56" s="307" t="s">
        <v>5</v>
      </c>
      <c r="B56" s="307" t="s">
        <v>305</v>
      </c>
      <c r="C56" s="307" t="s">
        <v>304</v>
      </c>
      <c r="D56" s="204" t="s">
        <v>41</v>
      </c>
      <c r="E56" s="217">
        <f t="shared" ref="E56:E57" si="57">SUM(H56,K56,N56,Q56,T56,W56,Z56,AE56,AJ56,AO56,AT56,AY56)</f>
        <v>0</v>
      </c>
      <c r="F56" s="209">
        <f t="shared" ref="F56:F57" si="58">SUM(I56,L56,O56,R56,U56,X56,AA56,AF56,AK56,AP56,AU56,AZ56)</f>
        <v>0</v>
      </c>
      <c r="G56" s="211"/>
      <c r="H56" s="173" t="s">
        <v>310</v>
      </c>
      <c r="I56" s="173" t="s">
        <v>310</v>
      </c>
      <c r="J56" s="173"/>
      <c r="K56" s="173" t="s">
        <v>310</v>
      </c>
      <c r="L56" s="173" t="s">
        <v>310</v>
      </c>
      <c r="M56" s="173"/>
      <c r="N56" s="173" t="s">
        <v>310</v>
      </c>
      <c r="O56" s="173" t="s">
        <v>310</v>
      </c>
      <c r="P56" s="173"/>
      <c r="Q56" s="173" t="s">
        <v>310</v>
      </c>
      <c r="R56" s="173" t="s">
        <v>310</v>
      </c>
      <c r="S56" s="173"/>
      <c r="T56" s="173" t="s">
        <v>310</v>
      </c>
      <c r="U56" s="173"/>
      <c r="V56" s="173"/>
      <c r="W56" s="173" t="s">
        <v>310</v>
      </c>
      <c r="X56" s="173" t="s">
        <v>310</v>
      </c>
      <c r="Y56" s="173"/>
      <c r="Z56" s="258" t="s">
        <v>310</v>
      </c>
      <c r="AA56" s="258" t="s">
        <v>310</v>
      </c>
      <c r="AB56" s="258" t="s">
        <v>310</v>
      </c>
      <c r="AC56" s="258" t="s">
        <v>310</v>
      </c>
      <c r="AD56" s="258"/>
      <c r="AE56" s="173" t="s">
        <v>310</v>
      </c>
      <c r="AF56" s="173" t="s">
        <v>310</v>
      </c>
      <c r="AG56" s="173" t="s">
        <v>310</v>
      </c>
      <c r="AH56" s="173" t="s">
        <v>310</v>
      </c>
      <c r="AI56" s="173"/>
      <c r="AJ56" s="173" t="s">
        <v>310</v>
      </c>
      <c r="AK56" s="173" t="s">
        <v>310</v>
      </c>
      <c r="AL56" s="173" t="s">
        <v>310</v>
      </c>
      <c r="AM56" s="173"/>
      <c r="AN56" s="173"/>
      <c r="AO56" s="173" t="s">
        <v>310</v>
      </c>
      <c r="AP56" s="173"/>
      <c r="AQ56" s="173"/>
      <c r="AR56" s="173"/>
      <c r="AS56" s="173"/>
      <c r="AT56" s="173" t="s">
        <v>310</v>
      </c>
      <c r="AU56" s="173"/>
      <c r="AV56" s="173"/>
      <c r="AW56" s="173"/>
      <c r="AX56" s="173"/>
      <c r="AY56" s="173" t="s">
        <v>310</v>
      </c>
      <c r="AZ56" s="173" t="s">
        <v>310</v>
      </c>
      <c r="BA56" s="173"/>
      <c r="BB56" s="219"/>
    </row>
    <row r="57" spans="1:54" ht="72.75" customHeight="1" x14ac:dyDescent="0.25">
      <c r="A57" s="308"/>
      <c r="B57" s="308"/>
      <c r="C57" s="308"/>
      <c r="D57" s="192" t="s">
        <v>43</v>
      </c>
      <c r="E57" s="209">
        <f t="shared" si="57"/>
        <v>0</v>
      </c>
      <c r="F57" s="209">
        <f t="shared" si="58"/>
        <v>0</v>
      </c>
      <c r="G57" s="211"/>
      <c r="H57" s="173" t="s">
        <v>310</v>
      </c>
      <c r="I57" s="173" t="s">
        <v>310</v>
      </c>
      <c r="J57" s="173"/>
      <c r="K57" s="173" t="s">
        <v>310</v>
      </c>
      <c r="L57" s="173" t="s">
        <v>310</v>
      </c>
      <c r="M57" s="173"/>
      <c r="N57" s="173" t="s">
        <v>310</v>
      </c>
      <c r="O57" s="173" t="s">
        <v>310</v>
      </c>
      <c r="P57" s="173"/>
      <c r="Q57" s="173" t="s">
        <v>310</v>
      </c>
      <c r="R57" s="173" t="s">
        <v>310</v>
      </c>
      <c r="S57" s="173"/>
      <c r="T57" s="173" t="s">
        <v>310</v>
      </c>
      <c r="U57" s="173"/>
      <c r="V57" s="173"/>
      <c r="W57" s="173" t="s">
        <v>310</v>
      </c>
      <c r="X57" s="173" t="s">
        <v>310</v>
      </c>
      <c r="Y57" s="173"/>
      <c r="Z57" s="258" t="s">
        <v>310</v>
      </c>
      <c r="AA57" s="258" t="s">
        <v>310</v>
      </c>
      <c r="AB57" s="258" t="s">
        <v>310</v>
      </c>
      <c r="AC57" s="258" t="s">
        <v>310</v>
      </c>
      <c r="AD57" s="258"/>
      <c r="AE57" s="173" t="s">
        <v>310</v>
      </c>
      <c r="AF57" s="173" t="s">
        <v>310</v>
      </c>
      <c r="AG57" s="173" t="s">
        <v>310</v>
      </c>
      <c r="AH57" s="173" t="s">
        <v>310</v>
      </c>
      <c r="AI57" s="173"/>
      <c r="AJ57" s="173" t="s">
        <v>310</v>
      </c>
      <c r="AK57" s="173" t="s">
        <v>310</v>
      </c>
      <c r="AL57" s="173" t="s">
        <v>310</v>
      </c>
      <c r="AM57" s="173"/>
      <c r="AN57" s="173"/>
      <c r="AO57" s="173" t="s">
        <v>310</v>
      </c>
      <c r="AP57" s="173"/>
      <c r="AQ57" s="173"/>
      <c r="AR57" s="173"/>
      <c r="AS57" s="173"/>
      <c r="AT57" s="173" t="s">
        <v>310</v>
      </c>
      <c r="AU57" s="173"/>
      <c r="AV57" s="173"/>
      <c r="AW57" s="173"/>
      <c r="AX57" s="173"/>
      <c r="AY57" s="173" t="s">
        <v>310</v>
      </c>
      <c r="AZ57" s="173" t="s">
        <v>310</v>
      </c>
      <c r="BA57" s="173"/>
      <c r="BB57" s="219"/>
    </row>
    <row r="58" spans="1:54" ht="34.9" customHeight="1" x14ac:dyDescent="0.25">
      <c r="A58" s="348"/>
      <c r="B58" s="345" t="s">
        <v>277</v>
      </c>
      <c r="C58" s="306"/>
      <c r="D58" s="197" t="s">
        <v>41</v>
      </c>
      <c r="E58" s="209">
        <f t="shared" ref="E58:E61" si="59">SUM(H58,K58,N58,Q58,T58,W58,Z58,AE58,AJ58,AO58,AT58,AY58)</f>
        <v>0</v>
      </c>
      <c r="F58" s="209">
        <f t="shared" ref="F58:F61" si="60">SUM(I58,L58,O58,R58,U58,X58,AA58,AF58,AK58,AP58,AU58,AZ58)</f>
        <v>0</v>
      </c>
      <c r="G58" s="209"/>
      <c r="H58" s="173" t="s">
        <v>310</v>
      </c>
      <c r="I58" s="173" t="s">
        <v>310</v>
      </c>
      <c r="J58" s="173"/>
      <c r="K58" s="173" t="s">
        <v>310</v>
      </c>
      <c r="L58" s="173" t="s">
        <v>310</v>
      </c>
      <c r="M58" s="173"/>
      <c r="N58" s="173" t="s">
        <v>310</v>
      </c>
      <c r="O58" s="173" t="s">
        <v>310</v>
      </c>
      <c r="P58" s="173"/>
      <c r="Q58" s="173" t="s">
        <v>310</v>
      </c>
      <c r="R58" s="173" t="s">
        <v>310</v>
      </c>
      <c r="S58" s="173"/>
      <c r="T58" s="173" t="s">
        <v>310</v>
      </c>
      <c r="U58" s="173"/>
      <c r="V58" s="173"/>
      <c r="W58" s="173" t="s">
        <v>310</v>
      </c>
      <c r="X58" s="173" t="s">
        <v>310</v>
      </c>
      <c r="Y58" s="173"/>
      <c r="Z58" s="258" t="s">
        <v>310</v>
      </c>
      <c r="AA58" s="258" t="s">
        <v>310</v>
      </c>
      <c r="AB58" s="258" t="s">
        <v>310</v>
      </c>
      <c r="AC58" s="258"/>
      <c r="AD58" s="258"/>
      <c r="AE58" s="173" t="s">
        <v>310</v>
      </c>
      <c r="AF58" s="173" t="s">
        <v>310</v>
      </c>
      <c r="AG58" s="173" t="s">
        <v>310</v>
      </c>
      <c r="AH58" s="173" t="s">
        <v>310</v>
      </c>
      <c r="AI58" s="173"/>
      <c r="AJ58" s="173" t="s">
        <v>310</v>
      </c>
      <c r="AK58" s="173" t="s">
        <v>310</v>
      </c>
      <c r="AL58" s="173" t="s">
        <v>310</v>
      </c>
      <c r="AM58" s="173"/>
      <c r="AN58" s="173"/>
      <c r="AO58" s="173" t="s">
        <v>310</v>
      </c>
      <c r="AP58" s="173"/>
      <c r="AQ58" s="173"/>
      <c r="AR58" s="173"/>
      <c r="AS58" s="173"/>
      <c r="AT58" s="173" t="s">
        <v>310</v>
      </c>
      <c r="AU58" s="173"/>
      <c r="AV58" s="173"/>
      <c r="AW58" s="173"/>
      <c r="AX58" s="173"/>
      <c r="AY58" s="173" t="s">
        <v>310</v>
      </c>
      <c r="AZ58" s="173" t="s">
        <v>310</v>
      </c>
      <c r="BA58" s="173"/>
      <c r="BB58" s="205"/>
    </row>
    <row r="59" spans="1:54" ht="34.9" customHeight="1" x14ac:dyDescent="0.25">
      <c r="A59" s="349"/>
      <c r="B59" s="346"/>
      <c r="C59" s="307"/>
      <c r="D59" s="191" t="s">
        <v>37</v>
      </c>
      <c r="E59" s="209">
        <f t="shared" si="59"/>
        <v>0</v>
      </c>
      <c r="F59" s="209">
        <f t="shared" si="60"/>
        <v>0</v>
      </c>
      <c r="G59" s="211"/>
      <c r="H59" s="173" t="s">
        <v>310</v>
      </c>
      <c r="I59" s="173" t="s">
        <v>310</v>
      </c>
      <c r="J59" s="173"/>
      <c r="K59" s="173" t="s">
        <v>310</v>
      </c>
      <c r="L59" s="173" t="s">
        <v>310</v>
      </c>
      <c r="M59" s="173"/>
      <c r="N59" s="173" t="s">
        <v>310</v>
      </c>
      <c r="O59" s="173" t="s">
        <v>310</v>
      </c>
      <c r="P59" s="173"/>
      <c r="Q59" s="173" t="s">
        <v>310</v>
      </c>
      <c r="R59" s="173" t="s">
        <v>310</v>
      </c>
      <c r="S59" s="173"/>
      <c r="T59" s="173" t="s">
        <v>310</v>
      </c>
      <c r="U59" s="173"/>
      <c r="V59" s="173"/>
      <c r="W59" s="173" t="s">
        <v>310</v>
      </c>
      <c r="X59" s="173" t="s">
        <v>310</v>
      </c>
      <c r="Y59" s="173"/>
      <c r="Z59" s="258" t="s">
        <v>310</v>
      </c>
      <c r="AA59" s="258" t="s">
        <v>310</v>
      </c>
      <c r="AB59" s="258" t="s">
        <v>310</v>
      </c>
      <c r="AC59" s="258"/>
      <c r="AD59" s="258"/>
      <c r="AE59" s="173" t="s">
        <v>310</v>
      </c>
      <c r="AF59" s="173" t="s">
        <v>310</v>
      </c>
      <c r="AG59" s="173" t="s">
        <v>310</v>
      </c>
      <c r="AH59" s="173" t="s">
        <v>310</v>
      </c>
      <c r="AI59" s="173"/>
      <c r="AJ59" s="173" t="s">
        <v>310</v>
      </c>
      <c r="AK59" s="173" t="s">
        <v>310</v>
      </c>
      <c r="AL59" s="173" t="s">
        <v>310</v>
      </c>
      <c r="AM59" s="173"/>
      <c r="AN59" s="173"/>
      <c r="AO59" s="173" t="s">
        <v>310</v>
      </c>
      <c r="AP59" s="173"/>
      <c r="AQ59" s="173"/>
      <c r="AR59" s="173"/>
      <c r="AS59" s="173"/>
      <c r="AT59" s="173" t="s">
        <v>310</v>
      </c>
      <c r="AU59" s="173"/>
      <c r="AV59" s="173"/>
      <c r="AW59" s="173"/>
      <c r="AX59" s="173"/>
      <c r="AY59" s="173" t="s">
        <v>310</v>
      </c>
      <c r="AZ59" s="173" t="s">
        <v>310</v>
      </c>
      <c r="BA59" s="173"/>
      <c r="BB59" s="205"/>
    </row>
    <row r="60" spans="1:54" ht="34.9" customHeight="1" x14ac:dyDescent="0.25">
      <c r="A60" s="349"/>
      <c r="B60" s="346"/>
      <c r="C60" s="307"/>
      <c r="D60" s="191" t="s">
        <v>2</v>
      </c>
      <c r="E60" s="209">
        <f t="shared" si="59"/>
        <v>0</v>
      </c>
      <c r="F60" s="209">
        <f t="shared" si="60"/>
        <v>0</v>
      </c>
      <c r="G60" s="211"/>
      <c r="H60" s="173" t="s">
        <v>310</v>
      </c>
      <c r="I60" s="173" t="s">
        <v>310</v>
      </c>
      <c r="J60" s="173"/>
      <c r="K60" s="173" t="s">
        <v>310</v>
      </c>
      <c r="L60" s="173" t="s">
        <v>310</v>
      </c>
      <c r="M60" s="173"/>
      <c r="N60" s="173" t="s">
        <v>310</v>
      </c>
      <c r="O60" s="173" t="s">
        <v>310</v>
      </c>
      <c r="P60" s="173"/>
      <c r="Q60" s="173" t="s">
        <v>310</v>
      </c>
      <c r="R60" s="173" t="s">
        <v>310</v>
      </c>
      <c r="S60" s="173"/>
      <c r="T60" s="173" t="s">
        <v>310</v>
      </c>
      <c r="U60" s="173"/>
      <c r="V60" s="173"/>
      <c r="W60" s="173" t="s">
        <v>310</v>
      </c>
      <c r="X60" s="173" t="s">
        <v>310</v>
      </c>
      <c r="Y60" s="173"/>
      <c r="Z60" s="258" t="s">
        <v>310</v>
      </c>
      <c r="AA60" s="258" t="s">
        <v>310</v>
      </c>
      <c r="AB60" s="258" t="s">
        <v>310</v>
      </c>
      <c r="AC60" s="258"/>
      <c r="AD60" s="258"/>
      <c r="AE60" s="173" t="s">
        <v>310</v>
      </c>
      <c r="AF60" s="173" t="s">
        <v>310</v>
      </c>
      <c r="AG60" s="173" t="s">
        <v>310</v>
      </c>
      <c r="AH60" s="173" t="s">
        <v>310</v>
      </c>
      <c r="AI60" s="173"/>
      <c r="AJ60" s="173" t="s">
        <v>310</v>
      </c>
      <c r="AK60" s="173" t="s">
        <v>310</v>
      </c>
      <c r="AL60" s="173" t="s">
        <v>310</v>
      </c>
      <c r="AM60" s="173"/>
      <c r="AN60" s="173"/>
      <c r="AO60" s="173" t="s">
        <v>310</v>
      </c>
      <c r="AP60" s="173"/>
      <c r="AQ60" s="173"/>
      <c r="AR60" s="173"/>
      <c r="AS60" s="173"/>
      <c r="AT60" s="173" t="s">
        <v>310</v>
      </c>
      <c r="AU60" s="173"/>
      <c r="AV60" s="173"/>
      <c r="AW60" s="173"/>
      <c r="AX60" s="173"/>
      <c r="AY60" s="173" t="s">
        <v>310</v>
      </c>
      <c r="AZ60" s="173" t="s">
        <v>310</v>
      </c>
      <c r="BA60" s="173"/>
      <c r="BB60" s="205"/>
    </row>
    <row r="61" spans="1:54" ht="17.25" customHeight="1" x14ac:dyDescent="0.25">
      <c r="A61" s="349"/>
      <c r="B61" s="346"/>
      <c r="C61" s="307"/>
      <c r="D61" s="192" t="s">
        <v>43</v>
      </c>
      <c r="E61" s="209">
        <f t="shared" si="59"/>
        <v>0</v>
      </c>
      <c r="F61" s="209">
        <f t="shared" si="60"/>
        <v>0</v>
      </c>
      <c r="G61" s="211"/>
      <c r="H61" s="173" t="s">
        <v>310</v>
      </c>
      <c r="I61" s="173" t="s">
        <v>310</v>
      </c>
      <c r="J61" s="173"/>
      <c r="K61" s="173" t="s">
        <v>310</v>
      </c>
      <c r="L61" s="173" t="s">
        <v>310</v>
      </c>
      <c r="M61" s="173"/>
      <c r="N61" s="173" t="s">
        <v>310</v>
      </c>
      <c r="O61" s="173" t="s">
        <v>310</v>
      </c>
      <c r="P61" s="173"/>
      <c r="Q61" s="173" t="s">
        <v>310</v>
      </c>
      <c r="R61" s="173" t="s">
        <v>310</v>
      </c>
      <c r="S61" s="173"/>
      <c r="T61" s="173" t="s">
        <v>310</v>
      </c>
      <c r="U61" s="173"/>
      <c r="V61" s="173"/>
      <c r="W61" s="173" t="s">
        <v>310</v>
      </c>
      <c r="X61" s="173" t="s">
        <v>310</v>
      </c>
      <c r="Y61" s="173"/>
      <c r="Z61" s="258" t="s">
        <v>310</v>
      </c>
      <c r="AA61" s="258" t="s">
        <v>310</v>
      </c>
      <c r="AB61" s="258" t="s">
        <v>310</v>
      </c>
      <c r="AC61" s="258"/>
      <c r="AD61" s="258"/>
      <c r="AE61" s="173" t="s">
        <v>310</v>
      </c>
      <c r="AF61" s="173" t="s">
        <v>310</v>
      </c>
      <c r="AG61" s="173" t="s">
        <v>310</v>
      </c>
      <c r="AH61" s="173" t="s">
        <v>310</v>
      </c>
      <c r="AI61" s="173"/>
      <c r="AJ61" s="173" t="s">
        <v>310</v>
      </c>
      <c r="AK61" s="173" t="s">
        <v>310</v>
      </c>
      <c r="AL61" s="173" t="s">
        <v>310</v>
      </c>
      <c r="AM61" s="173"/>
      <c r="AN61" s="173"/>
      <c r="AO61" s="173" t="s">
        <v>310</v>
      </c>
      <c r="AP61" s="173"/>
      <c r="AQ61" s="173"/>
      <c r="AR61" s="173"/>
      <c r="AS61" s="173"/>
      <c r="AT61" s="173" t="s">
        <v>310</v>
      </c>
      <c r="AU61" s="173"/>
      <c r="AV61" s="173"/>
      <c r="AW61" s="173"/>
      <c r="AX61" s="173"/>
      <c r="AY61" s="173" t="s">
        <v>310</v>
      </c>
      <c r="AZ61" s="173" t="s">
        <v>310</v>
      </c>
      <c r="BA61" s="173"/>
      <c r="BB61" s="205"/>
    </row>
    <row r="62" spans="1:54" ht="76.5" customHeight="1" x14ac:dyDescent="0.25">
      <c r="A62" s="350"/>
      <c r="B62" s="347"/>
      <c r="C62" s="308"/>
      <c r="D62" s="206" t="s">
        <v>270</v>
      </c>
      <c r="E62" s="209">
        <f>SUM(H62,K62,N62,Q62,T62,W62,Z62,AE62,AJ62,AO62,AT62,AY62)</f>
        <v>0</v>
      </c>
      <c r="F62" s="209">
        <f>SUM(I62,L62,O62,R62,U62,X62,AA62,AF62,AK62,AP62,AU62,AZ62)</f>
        <v>0</v>
      </c>
      <c r="G62" s="211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258"/>
      <c r="AA62" s="258"/>
      <c r="AB62" s="258"/>
      <c r="AC62" s="258"/>
      <c r="AD62" s="258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205"/>
    </row>
    <row r="63" spans="1:54" ht="15" customHeight="1" x14ac:dyDescent="0.25">
      <c r="A63" s="338" t="s">
        <v>261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39"/>
      <c r="AN63" s="339"/>
      <c r="AO63" s="339"/>
      <c r="AP63" s="339"/>
      <c r="AQ63" s="339"/>
      <c r="AR63" s="339"/>
      <c r="AS63" s="339"/>
      <c r="AT63" s="339"/>
      <c r="AU63" s="339"/>
      <c r="AV63" s="339"/>
      <c r="AW63" s="339"/>
      <c r="AX63" s="339"/>
      <c r="AY63" s="339"/>
      <c r="AZ63" s="339"/>
      <c r="BA63" s="339"/>
      <c r="BB63" s="340"/>
    </row>
    <row r="64" spans="1:54" ht="18.75" customHeight="1" x14ac:dyDescent="0.25">
      <c r="A64" s="320" t="s">
        <v>306</v>
      </c>
      <c r="B64" s="321"/>
      <c r="C64" s="322"/>
      <c r="D64" s="124" t="s">
        <v>41</v>
      </c>
      <c r="E64" s="122">
        <f>SUM(H64,K64,N64,Q64,T64,W64,Z64,AE64,AJ64,AO64,AT64,AY64)</f>
        <v>2588.1</v>
      </c>
      <c r="F64" s="177">
        <f>F65+F66</f>
        <v>93</v>
      </c>
      <c r="G64" s="189">
        <f>F64/E64*100</f>
        <v>3.5933696534137014</v>
      </c>
      <c r="H64" s="173">
        <f>SUM(H65:H66)</f>
        <v>0</v>
      </c>
      <c r="I64" s="173">
        <f t="shared" ref="I64:AV64" si="61">SUM(I65:I66)</f>
        <v>0</v>
      </c>
      <c r="J64" s="173"/>
      <c r="K64" s="173">
        <f t="shared" si="61"/>
        <v>0</v>
      </c>
      <c r="L64" s="173">
        <v>0</v>
      </c>
      <c r="M64" s="173"/>
      <c r="N64" s="189">
        <f>SUM(N65:N66)</f>
        <v>0</v>
      </c>
      <c r="O64" s="189">
        <f>SUM(O65:O66)</f>
        <v>0</v>
      </c>
      <c r="P64" s="173"/>
      <c r="Q64" s="173">
        <f t="shared" si="61"/>
        <v>0</v>
      </c>
      <c r="R64" s="173">
        <f t="shared" ref="R64" si="62">SUM(R65:R66)</f>
        <v>0</v>
      </c>
      <c r="S64" s="173"/>
      <c r="T64" s="173">
        <f t="shared" si="61"/>
        <v>0</v>
      </c>
      <c r="U64" s="173">
        <f t="shared" ref="U64" si="63">SUM(U65:U66)</f>
        <v>0</v>
      </c>
      <c r="V64" s="173"/>
      <c r="W64" s="173">
        <f t="shared" si="61"/>
        <v>0</v>
      </c>
      <c r="X64" s="173">
        <f t="shared" ref="X64" si="64">SUM(X65:X66)</f>
        <v>0</v>
      </c>
      <c r="Y64" s="173"/>
      <c r="Z64" s="258">
        <f t="shared" si="61"/>
        <v>93.1</v>
      </c>
      <c r="AA64" s="258">
        <f t="shared" si="61"/>
        <v>0</v>
      </c>
      <c r="AB64" s="258">
        <f t="shared" si="61"/>
        <v>0</v>
      </c>
      <c r="AC64" s="258">
        <v>93</v>
      </c>
      <c r="AD64" s="258">
        <v>99.9</v>
      </c>
      <c r="AE64" s="173">
        <f t="shared" si="61"/>
        <v>0</v>
      </c>
      <c r="AF64" s="173">
        <f t="shared" ref="AF64:AH64" si="65">SUM(AF65:AF66)</f>
        <v>1</v>
      </c>
      <c r="AG64" s="173">
        <f t="shared" si="65"/>
        <v>2</v>
      </c>
      <c r="AH64" s="173">
        <f t="shared" si="65"/>
        <v>0</v>
      </c>
      <c r="AI64" s="173"/>
      <c r="AJ64" s="173">
        <f t="shared" si="61"/>
        <v>0</v>
      </c>
      <c r="AK64" s="173">
        <f t="shared" si="61"/>
        <v>0</v>
      </c>
      <c r="AL64" s="173">
        <f t="shared" si="61"/>
        <v>0</v>
      </c>
      <c r="AM64" s="173"/>
      <c r="AN64" s="173"/>
      <c r="AO64" s="173">
        <f t="shared" si="61"/>
        <v>0</v>
      </c>
      <c r="AP64" s="173">
        <f t="shared" si="61"/>
        <v>0</v>
      </c>
      <c r="AQ64" s="173">
        <f t="shared" si="61"/>
        <v>0</v>
      </c>
      <c r="AR64" s="173"/>
      <c r="AS64" s="173"/>
      <c r="AT64" s="173">
        <f t="shared" si="61"/>
        <v>1795</v>
      </c>
      <c r="AU64" s="173">
        <f t="shared" si="61"/>
        <v>0</v>
      </c>
      <c r="AV64" s="173">
        <f t="shared" si="61"/>
        <v>0</v>
      </c>
      <c r="AW64" s="173"/>
      <c r="AX64" s="173"/>
      <c r="AY64" s="173">
        <v>700</v>
      </c>
      <c r="AZ64" s="173"/>
      <c r="BA64" s="120"/>
      <c r="BB64" s="315"/>
    </row>
    <row r="65" spans="1:54" ht="32.25" customHeight="1" x14ac:dyDescent="0.25">
      <c r="A65" s="341"/>
      <c r="B65" s="342"/>
      <c r="C65" s="343"/>
      <c r="D65" s="130" t="s">
        <v>2</v>
      </c>
      <c r="E65" s="122">
        <f>SUM(H65,K65,N65,Q65,T65,W65,Z65,AE65,AJ65,AO65,AT65,AY65)</f>
        <v>93.1</v>
      </c>
      <c r="F65" s="174">
        <f>AC65</f>
        <v>93</v>
      </c>
      <c r="G65" s="176">
        <f t="shared" ref="G65:G66" si="66">F65/E65*100</f>
        <v>99.892588614393134</v>
      </c>
      <c r="H65" s="173">
        <f>SUM(H42)</f>
        <v>0</v>
      </c>
      <c r="I65" s="173">
        <f t="shared" ref="I65:AY65" si="67">SUM(I42)</f>
        <v>0</v>
      </c>
      <c r="J65" s="173"/>
      <c r="K65" s="173">
        <f t="shared" si="67"/>
        <v>0</v>
      </c>
      <c r="L65" s="173">
        <v>0</v>
      </c>
      <c r="M65" s="173"/>
      <c r="N65" s="189">
        <f t="shared" si="67"/>
        <v>0</v>
      </c>
      <c r="O65" s="189">
        <f t="shared" ref="O65" si="68">SUM(O42)</f>
        <v>0</v>
      </c>
      <c r="P65" s="173"/>
      <c r="Q65" s="173">
        <f t="shared" si="67"/>
        <v>0</v>
      </c>
      <c r="R65" s="173">
        <f t="shared" ref="R65" si="69">SUM(R42)</f>
        <v>0</v>
      </c>
      <c r="S65" s="173"/>
      <c r="T65" s="173">
        <f t="shared" si="67"/>
        <v>0</v>
      </c>
      <c r="U65" s="173">
        <f t="shared" ref="U65" si="70">SUM(U42)</f>
        <v>0</v>
      </c>
      <c r="V65" s="173"/>
      <c r="W65" s="173">
        <f t="shared" si="67"/>
        <v>0</v>
      </c>
      <c r="X65" s="173">
        <f t="shared" ref="X65" si="71">SUM(X42)</f>
        <v>0</v>
      </c>
      <c r="Y65" s="173"/>
      <c r="Z65" s="258">
        <f t="shared" si="67"/>
        <v>93.1</v>
      </c>
      <c r="AA65" s="258">
        <f t="shared" si="67"/>
        <v>0</v>
      </c>
      <c r="AB65" s="258">
        <f t="shared" si="67"/>
        <v>0</v>
      </c>
      <c r="AC65" s="258">
        <v>93</v>
      </c>
      <c r="AD65" s="258">
        <v>99.9</v>
      </c>
      <c r="AE65" s="173">
        <f t="shared" si="67"/>
        <v>0</v>
      </c>
      <c r="AF65" s="173">
        <f t="shared" ref="AF65:AH65" si="72">SUM(AF42)</f>
        <v>0</v>
      </c>
      <c r="AG65" s="173">
        <f t="shared" si="72"/>
        <v>0</v>
      </c>
      <c r="AH65" s="173">
        <f t="shared" si="72"/>
        <v>0</v>
      </c>
      <c r="AI65" s="173"/>
      <c r="AJ65" s="173">
        <f t="shared" si="67"/>
        <v>0</v>
      </c>
      <c r="AK65" s="173">
        <f t="shared" si="67"/>
        <v>0</v>
      </c>
      <c r="AL65" s="173">
        <f t="shared" si="67"/>
        <v>0</v>
      </c>
      <c r="AM65" s="173"/>
      <c r="AN65" s="173"/>
      <c r="AO65" s="173">
        <f t="shared" si="67"/>
        <v>0</v>
      </c>
      <c r="AP65" s="173">
        <f t="shared" si="67"/>
        <v>0</v>
      </c>
      <c r="AQ65" s="173">
        <f t="shared" si="67"/>
        <v>0</v>
      </c>
      <c r="AR65" s="173"/>
      <c r="AS65" s="173"/>
      <c r="AT65" s="173">
        <f t="shared" si="67"/>
        <v>0</v>
      </c>
      <c r="AU65" s="173">
        <f t="shared" si="67"/>
        <v>0</v>
      </c>
      <c r="AV65" s="173">
        <f t="shared" si="67"/>
        <v>0</v>
      </c>
      <c r="AW65" s="173"/>
      <c r="AX65" s="173"/>
      <c r="AY65" s="173">
        <f t="shared" si="67"/>
        <v>0</v>
      </c>
      <c r="AZ65" s="173"/>
      <c r="BA65" s="120"/>
      <c r="BB65" s="315"/>
    </row>
    <row r="66" spans="1:54" ht="16.5" customHeight="1" x14ac:dyDescent="0.25">
      <c r="A66" s="323"/>
      <c r="B66" s="324"/>
      <c r="C66" s="325"/>
      <c r="D66" s="131" t="s">
        <v>43</v>
      </c>
      <c r="E66" s="122">
        <f>AE66+AJ66+AO66+AT66+AY66</f>
        <v>2495</v>
      </c>
      <c r="F66" s="177">
        <f>SUM(I66,L66,O66,R66,U66,X66,AC66,AH66,AM66,AR66,AW66,AZ66,)</f>
        <v>0</v>
      </c>
      <c r="G66" s="189">
        <f t="shared" si="66"/>
        <v>0</v>
      </c>
      <c r="H66" s="173">
        <f>SUM(H46,H50)</f>
        <v>0</v>
      </c>
      <c r="I66" s="173">
        <f t="shared" ref="I66:AV66" si="73">SUM(I46,I50)</f>
        <v>0</v>
      </c>
      <c r="J66" s="173"/>
      <c r="K66" s="173">
        <f t="shared" si="73"/>
        <v>0</v>
      </c>
      <c r="L66" s="173">
        <v>0</v>
      </c>
      <c r="M66" s="173"/>
      <c r="N66" s="189">
        <f>SUM(N50)</f>
        <v>0</v>
      </c>
      <c r="O66" s="189">
        <f>SUM(O50)</f>
        <v>0</v>
      </c>
      <c r="P66" s="173"/>
      <c r="Q66" s="173">
        <f t="shared" si="73"/>
        <v>0</v>
      </c>
      <c r="R66" s="173">
        <f t="shared" ref="R66" si="74">SUM(R46,R50)</f>
        <v>0</v>
      </c>
      <c r="S66" s="173"/>
      <c r="T66" s="173">
        <f t="shared" si="73"/>
        <v>0</v>
      </c>
      <c r="U66" s="173">
        <f t="shared" ref="U66" si="75">SUM(U46,U50)</f>
        <v>0</v>
      </c>
      <c r="V66" s="173"/>
      <c r="W66" s="173">
        <f t="shared" si="73"/>
        <v>0</v>
      </c>
      <c r="X66" s="173">
        <f t="shared" ref="X66" si="76">SUM(X46,X50)</f>
        <v>0</v>
      </c>
      <c r="Y66" s="173"/>
      <c r="Z66" s="258">
        <f t="shared" si="73"/>
        <v>0</v>
      </c>
      <c r="AA66" s="258">
        <f t="shared" si="73"/>
        <v>0</v>
      </c>
      <c r="AB66" s="258">
        <f t="shared" si="73"/>
        <v>0</v>
      </c>
      <c r="AC66" s="258">
        <v>0</v>
      </c>
      <c r="AD66" s="258"/>
      <c r="AE66" s="173">
        <f t="shared" si="73"/>
        <v>0</v>
      </c>
      <c r="AF66" s="173">
        <f t="shared" ref="AF66:AH66" si="77">SUM(AF46,AF50)</f>
        <v>1</v>
      </c>
      <c r="AG66" s="173">
        <f t="shared" si="77"/>
        <v>2</v>
      </c>
      <c r="AH66" s="173">
        <f t="shared" si="77"/>
        <v>0</v>
      </c>
      <c r="AI66" s="173"/>
      <c r="AJ66" s="173">
        <f t="shared" si="73"/>
        <v>0</v>
      </c>
      <c r="AK66" s="173">
        <f t="shared" si="73"/>
        <v>0</v>
      </c>
      <c r="AL66" s="173">
        <f t="shared" si="73"/>
        <v>0</v>
      </c>
      <c r="AM66" s="173"/>
      <c r="AN66" s="173"/>
      <c r="AO66" s="173">
        <f t="shared" si="73"/>
        <v>0</v>
      </c>
      <c r="AP66" s="173">
        <f t="shared" si="73"/>
        <v>0</v>
      </c>
      <c r="AQ66" s="173">
        <f t="shared" si="73"/>
        <v>0</v>
      </c>
      <c r="AR66" s="173"/>
      <c r="AS66" s="173"/>
      <c r="AT66" s="173">
        <f t="shared" si="73"/>
        <v>1795</v>
      </c>
      <c r="AU66" s="173">
        <f t="shared" si="73"/>
        <v>0</v>
      </c>
      <c r="AV66" s="173">
        <f t="shared" si="73"/>
        <v>0</v>
      </c>
      <c r="AW66" s="173"/>
      <c r="AX66" s="173"/>
      <c r="AY66" s="173">
        <v>700</v>
      </c>
      <c r="AZ66" s="173"/>
      <c r="BA66" s="123"/>
      <c r="BB66" s="315"/>
    </row>
    <row r="67" spans="1:54" ht="16.5" customHeight="1" x14ac:dyDescent="0.25">
      <c r="A67" s="328" t="s">
        <v>324</v>
      </c>
      <c r="B67" s="329"/>
      <c r="C67" s="330"/>
      <c r="D67" s="121" t="s">
        <v>41</v>
      </c>
      <c r="E67" s="122">
        <f>E69+E68</f>
        <v>8065.3670000000002</v>
      </c>
      <c r="F67" s="177">
        <f t="shared" ref="F67:F72" si="78">SUM(I67,L67,O67,R67,U67,X67,AA67,AF67,AK67,AP67,AU67,AZ67)</f>
        <v>828.66700000000003</v>
      </c>
      <c r="G67" s="173">
        <v>100</v>
      </c>
      <c r="H67" s="173"/>
      <c r="I67" s="173"/>
      <c r="J67" s="173"/>
      <c r="K67" s="173"/>
      <c r="L67" s="173">
        <v>0</v>
      </c>
      <c r="M67" s="173"/>
      <c r="N67" s="176">
        <f>N68</f>
        <v>828.66700000000003</v>
      </c>
      <c r="O67" s="176">
        <f>O68</f>
        <v>828.66700000000003</v>
      </c>
      <c r="P67" s="173">
        <v>100</v>
      </c>
      <c r="Q67" s="173">
        <v>0</v>
      </c>
      <c r="R67" s="173">
        <v>0</v>
      </c>
      <c r="S67" s="173"/>
      <c r="T67" s="173"/>
      <c r="U67" s="173"/>
      <c r="V67" s="173"/>
      <c r="W67" s="173">
        <v>0</v>
      </c>
      <c r="X67" s="173">
        <v>0</v>
      </c>
      <c r="Y67" s="173"/>
      <c r="Z67" s="258">
        <v>0</v>
      </c>
      <c r="AA67" s="258"/>
      <c r="AB67" s="258"/>
      <c r="AC67" s="258">
        <v>0</v>
      </c>
      <c r="AD67" s="258"/>
      <c r="AE67" s="173">
        <v>0</v>
      </c>
      <c r="AF67" s="173">
        <v>0</v>
      </c>
      <c r="AG67" s="173">
        <v>0</v>
      </c>
      <c r="AH67" s="173">
        <v>0</v>
      </c>
      <c r="AI67" s="173"/>
      <c r="AJ67" s="173">
        <v>0</v>
      </c>
      <c r="AK67" s="173"/>
      <c r="AL67" s="173"/>
      <c r="AM67" s="173"/>
      <c r="AN67" s="173"/>
      <c r="AO67" s="173">
        <v>0</v>
      </c>
      <c r="AP67" s="173"/>
      <c r="AQ67" s="173"/>
      <c r="AR67" s="173"/>
      <c r="AS67" s="173"/>
      <c r="AT67" s="173">
        <v>0</v>
      </c>
      <c r="AU67" s="173"/>
      <c r="AV67" s="173"/>
      <c r="AW67" s="173"/>
      <c r="AX67" s="173"/>
      <c r="AY67" s="173">
        <f>AY68</f>
        <v>926.7</v>
      </c>
      <c r="AZ67" s="173"/>
      <c r="BA67" s="123"/>
      <c r="BB67" s="175"/>
    </row>
    <row r="68" spans="1:54" ht="15.75" x14ac:dyDescent="0.25">
      <c r="A68" s="331"/>
      <c r="B68" s="332"/>
      <c r="C68" s="333"/>
      <c r="D68" s="131" t="s">
        <v>43</v>
      </c>
      <c r="E68" s="122">
        <f t="shared" ref="E68" si="79">SUM(H68,K68,N68,Q68,T68,W68,Z68,AE68,AJ68,AO68,AT68,AY68)</f>
        <v>1755.3670000000002</v>
      </c>
      <c r="F68" s="177">
        <f t="shared" si="78"/>
        <v>828.66700000000003</v>
      </c>
      <c r="G68" s="173">
        <v>100</v>
      </c>
      <c r="H68" s="173">
        <f>H49</f>
        <v>0</v>
      </c>
      <c r="I68" s="173">
        <f>I49</f>
        <v>0</v>
      </c>
      <c r="J68" s="173"/>
      <c r="K68" s="173">
        <v>0</v>
      </c>
      <c r="L68" s="173"/>
      <c r="M68" s="173"/>
      <c r="N68" s="176">
        <f>N49</f>
        <v>828.66700000000003</v>
      </c>
      <c r="O68" s="176">
        <f>O49</f>
        <v>828.66700000000003</v>
      </c>
      <c r="P68" s="173">
        <v>100</v>
      </c>
      <c r="Q68" s="173">
        <v>0</v>
      </c>
      <c r="R68" s="173">
        <v>0</v>
      </c>
      <c r="S68" s="173"/>
      <c r="T68" s="173">
        <v>0</v>
      </c>
      <c r="U68" s="173">
        <v>0</v>
      </c>
      <c r="V68" s="173"/>
      <c r="W68" s="173">
        <v>0</v>
      </c>
      <c r="X68" s="173">
        <v>0</v>
      </c>
      <c r="Y68" s="173"/>
      <c r="Z68" s="258">
        <v>0</v>
      </c>
      <c r="AA68" s="258" t="str">
        <f t="shared" ref="AA68:AV68" si="80">AA49</f>
        <v xml:space="preserve"> -</v>
      </c>
      <c r="AB68" s="258" t="str">
        <f t="shared" si="80"/>
        <v xml:space="preserve"> -</v>
      </c>
      <c r="AC68" s="258">
        <v>0</v>
      </c>
      <c r="AD68" s="258"/>
      <c r="AE68" s="173">
        <v>0</v>
      </c>
      <c r="AF68" s="173">
        <v>0</v>
      </c>
      <c r="AG68" s="173">
        <v>0</v>
      </c>
      <c r="AH68" s="173">
        <v>0</v>
      </c>
      <c r="AI68" s="173"/>
      <c r="AJ68" s="173">
        <v>0</v>
      </c>
      <c r="AK68" s="173" t="str">
        <f t="shared" si="80"/>
        <v xml:space="preserve"> -</v>
      </c>
      <c r="AL68" s="173" t="str">
        <f t="shared" si="80"/>
        <v xml:space="preserve"> -</v>
      </c>
      <c r="AM68" s="173"/>
      <c r="AN68" s="173"/>
      <c r="AO68" s="173">
        <v>0</v>
      </c>
      <c r="AP68" s="173">
        <f t="shared" si="80"/>
        <v>0</v>
      </c>
      <c r="AQ68" s="173">
        <f t="shared" si="80"/>
        <v>0</v>
      </c>
      <c r="AR68" s="173"/>
      <c r="AS68" s="173"/>
      <c r="AT68" s="173">
        <v>0</v>
      </c>
      <c r="AU68" s="173">
        <f t="shared" si="80"/>
        <v>0</v>
      </c>
      <c r="AV68" s="173">
        <f t="shared" si="80"/>
        <v>0</v>
      </c>
      <c r="AW68" s="173"/>
      <c r="AX68" s="173"/>
      <c r="AY68" s="173">
        <f>AY53</f>
        <v>926.7</v>
      </c>
      <c r="AZ68" s="173"/>
      <c r="BA68" s="123"/>
      <c r="BB68" s="175"/>
    </row>
    <row r="69" spans="1:54" ht="36" customHeight="1" x14ac:dyDescent="0.25">
      <c r="A69" s="334"/>
      <c r="B69" s="335"/>
      <c r="C69" s="336"/>
      <c r="D69" s="130" t="s">
        <v>2</v>
      </c>
      <c r="E69" s="122">
        <f>AO69</f>
        <v>6310</v>
      </c>
      <c r="F69" s="177">
        <v>0</v>
      </c>
      <c r="G69" s="173"/>
      <c r="H69" s="173"/>
      <c r="I69" s="173"/>
      <c r="J69" s="173"/>
      <c r="K69" s="173"/>
      <c r="L69" s="173"/>
      <c r="M69" s="173"/>
      <c r="N69" s="176"/>
      <c r="O69" s="176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258"/>
      <c r="AA69" s="258"/>
      <c r="AB69" s="258"/>
      <c r="AC69" s="258"/>
      <c r="AD69" s="258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>
        <v>6310</v>
      </c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23"/>
      <c r="BB69" s="223"/>
    </row>
    <row r="70" spans="1:54" ht="18.75" customHeight="1" x14ac:dyDescent="0.25">
      <c r="A70" s="320" t="s">
        <v>307</v>
      </c>
      <c r="B70" s="321"/>
      <c r="C70" s="322"/>
      <c r="D70" s="121" t="s">
        <v>41</v>
      </c>
      <c r="E70" s="122">
        <f t="shared" ref="E70:E71" si="81">SUM(H70,K70,N70,Q70,T70,W70,Z70,AE70,AJ70,AO70,AT70,AY70)</f>
        <v>22.6</v>
      </c>
      <c r="F70" s="174">
        <f t="shared" si="78"/>
        <v>22.6</v>
      </c>
      <c r="G70" s="173">
        <v>100</v>
      </c>
      <c r="H70" s="173">
        <f>H71</f>
        <v>0</v>
      </c>
      <c r="I70" s="173">
        <f t="shared" ref="I70:AY70" si="82">I71</f>
        <v>0</v>
      </c>
      <c r="J70" s="173"/>
      <c r="K70" s="173">
        <f t="shared" si="82"/>
        <v>0</v>
      </c>
      <c r="L70" s="173">
        <v>0</v>
      </c>
      <c r="M70" s="173"/>
      <c r="N70" s="173">
        <f t="shared" si="82"/>
        <v>0</v>
      </c>
      <c r="O70" s="173">
        <f t="shared" si="82"/>
        <v>0</v>
      </c>
      <c r="P70" s="173"/>
      <c r="Q70" s="173">
        <f t="shared" si="82"/>
        <v>0</v>
      </c>
      <c r="R70" s="173">
        <f t="shared" si="82"/>
        <v>0</v>
      </c>
      <c r="S70" s="173"/>
      <c r="T70" s="173">
        <f t="shared" si="82"/>
        <v>22.6</v>
      </c>
      <c r="U70" s="173">
        <f t="shared" si="82"/>
        <v>22.6</v>
      </c>
      <c r="V70" s="173">
        <v>100</v>
      </c>
      <c r="W70" s="173">
        <f t="shared" si="82"/>
        <v>0</v>
      </c>
      <c r="X70" s="173">
        <f t="shared" si="82"/>
        <v>0</v>
      </c>
      <c r="Y70" s="173"/>
      <c r="Z70" s="258">
        <f t="shared" si="82"/>
        <v>0</v>
      </c>
      <c r="AA70" s="258">
        <f t="shared" si="82"/>
        <v>0</v>
      </c>
      <c r="AB70" s="258">
        <f t="shared" si="82"/>
        <v>0</v>
      </c>
      <c r="AC70" s="258">
        <v>0</v>
      </c>
      <c r="AD70" s="258"/>
      <c r="AE70" s="173">
        <f t="shared" si="82"/>
        <v>0</v>
      </c>
      <c r="AF70" s="173">
        <f t="shared" si="82"/>
        <v>0</v>
      </c>
      <c r="AG70" s="173">
        <f t="shared" si="82"/>
        <v>0</v>
      </c>
      <c r="AH70" s="173">
        <f t="shared" si="82"/>
        <v>0</v>
      </c>
      <c r="AI70" s="173"/>
      <c r="AJ70" s="173">
        <f t="shared" si="82"/>
        <v>0</v>
      </c>
      <c r="AK70" s="173">
        <f t="shared" si="82"/>
        <v>0</v>
      </c>
      <c r="AL70" s="173">
        <f t="shared" si="82"/>
        <v>0</v>
      </c>
      <c r="AM70" s="173"/>
      <c r="AN70" s="173"/>
      <c r="AO70" s="173">
        <f t="shared" si="82"/>
        <v>0</v>
      </c>
      <c r="AP70" s="173">
        <f t="shared" si="82"/>
        <v>0</v>
      </c>
      <c r="AQ70" s="173">
        <f t="shared" si="82"/>
        <v>0</v>
      </c>
      <c r="AR70" s="173"/>
      <c r="AS70" s="173"/>
      <c r="AT70" s="173">
        <f t="shared" si="82"/>
        <v>0</v>
      </c>
      <c r="AU70" s="173">
        <f t="shared" si="82"/>
        <v>0</v>
      </c>
      <c r="AV70" s="173">
        <f t="shared" si="82"/>
        <v>0</v>
      </c>
      <c r="AW70" s="173"/>
      <c r="AX70" s="173"/>
      <c r="AY70" s="173">
        <f t="shared" si="82"/>
        <v>0</v>
      </c>
      <c r="AZ70" s="173"/>
      <c r="BA70" s="120"/>
      <c r="BB70" s="315"/>
    </row>
    <row r="71" spans="1:54" ht="15" customHeight="1" x14ac:dyDescent="0.25">
      <c r="A71" s="323"/>
      <c r="B71" s="324"/>
      <c r="C71" s="325"/>
      <c r="D71" s="131" t="s">
        <v>43</v>
      </c>
      <c r="E71" s="122">
        <f t="shared" si="81"/>
        <v>22.6</v>
      </c>
      <c r="F71" s="174">
        <f t="shared" si="78"/>
        <v>22.6</v>
      </c>
      <c r="G71" s="173">
        <v>100</v>
      </c>
      <c r="H71" s="173">
        <f>SUM(H38)</f>
        <v>0</v>
      </c>
      <c r="I71" s="173">
        <f t="shared" ref="I71:AY71" si="83">SUM(I38)</f>
        <v>0</v>
      </c>
      <c r="J71" s="173"/>
      <c r="K71" s="173">
        <f t="shared" si="83"/>
        <v>0</v>
      </c>
      <c r="L71" s="173">
        <v>0</v>
      </c>
      <c r="M71" s="173"/>
      <c r="N71" s="173">
        <f t="shared" si="83"/>
        <v>0</v>
      </c>
      <c r="O71" s="173">
        <f t="shared" ref="O71" si="84">SUM(O38)</f>
        <v>0</v>
      </c>
      <c r="P71" s="173"/>
      <c r="Q71" s="173">
        <f t="shared" si="83"/>
        <v>0</v>
      </c>
      <c r="R71" s="173">
        <f t="shared" ref="R71" si="85">SUM(R38)</f>
        <v>0</v>
      </c>
      <c r="S71" s="173"/>
      <c r="T71" s="173">
        <f t="shared" si="83"/>
        <v>22.6</v>
      </c>
      <c r="U71" s="173">
        <f t="shared" ref="U71" si="86">SUM(U38)</f>
        <v>22.6</v>
      </c>
      <c r="V71" s="173">
        <v>100</v>
      </c>
      <c r="W71" s="173">
        <f t="shared" si="83"/>
        <v>0</v>
      </c>
      <c r="X71" s="173">
        <f t="shared" ref="X71" si="87">SUM(X38)</f>
        <v>0</v>
      </c>
      <c r="Y71" s="173"/>
      <c r="Z71" s="258">
        <f t="shared" si="83"/>
        <v>0</v>
      </c>
      <c r="AA71" s="258">
        <f t="shared" si="83"/>
        <v>0</v>
      </c>
      <c r="AB71" s="258">
        <f t="shared" si="83"/>
        <v>0</v>
      </c>
      <c r="AC71" s="258">
        <v>0</v>
      </c>
      <c r="AD71" s="258"/>
      <c r="AE71" s="173">
        <f t="shared" si="83"/>
        <v>0</v>
      </c>
      <c r="AF71" s="173">
        <f t="shared" ref="AF71:AH71" si="88">SUM(AF38)</f>
        <v>0</v>
      </c>
      <c r="AG71" s="173">
        <f t="shared" si="88"/>
        <v>0</v>
      </c>
      <c r="AH71" s="173">
        <f t="shared" si="88"/>
        <v>0</v>
      </c>
      <c r="AI71" s="173"/>
      <c r="AJ71" s="173">
        <f t="shared" si="83"/>
        <v>0</v>
      </c>
      <c r="AK71" s="173">
        <f t="shared" si="83"/>
        <v>0</v>
      </c>
      <c r="AL71" s="173">
        <f t="shared" si="83"/>
        <v>0</v>
      </c>
      <c r="AM71" s="173"/>
      <c r="AN71" s="173"/>
      <c r="AO71" s="173">
        <f t="shared" si="83"/>
        <v>0</v>
      </c>
      <c r="AP71" s="173">
        <f t="shared" si="83"/>
        <v>0</v>
      </c>
      <c r="AQ71" s="173">
        <f t="shared" si="83"/>
        <v>0</v>
      </c>
      <c r="AR71" s="173"/>
      <c r="AS71" s="173"/>
      <c r="AT71" s="173">
        <f t="shared" si="83"/>
        <v>0</v>
      </c>
      <c r="AU71" s="173">
        <f t="shared" si="83"/>
        <v>0</v>
      </c>
      <c r="AV71" s="173">
        <f t="shared" si="83"/>
        <v>0</v>
      </c>
      <c r="AW71" s="173"/>
      <c r="AX71" s="173"/>
      <c r="AY71" s="173">
        <f t="shared" si="83"/>
        <v>0</v>
      </c>
      <c r="AZ71" s="173"/>
      <c r="BA71" s="120"/>
      <c r="BB71" s="315"/>
    </row>
    <row r="72" spans="1:54" ht="21" customHeight="1" x14ac:dyDescent="0.25">
      <c r="A72" s="320" t="s">
        <v>308</v>
      </c>
      <c r="B72" s="321"/>
      <c r="C72" s="322"/>
      <c r="D72" s="124" t="s">
        <v>41</v>
      </c>
      <c r="E72" s="122">
        <f>SUM(H72,K72,N72,Q72,T72,W72,Z72,AE72,AJ72,AO72,AT72,AY72)</f>
        <v>75</v>
      </c>
      <c r="F72" s="177">
        <f t="shared" si="78"/>
        <v>45</v>
      </c>
      <c r="G72" s="189">
        <f>F72/E72*100</f>
        <v>60</v>
      </c>
      <c r="H72" s="173">
        <f>SUM(H33,H31,H35)</f>
        <v>0</v>
      </c>
      <c r="I72" s="173">
        <f>SUM(I33,I31,I35)</f>
        <v>0</v>
      </c>
      <c r="J72" s="173"/>
      <c r="K72" s="173">
        <f>SUM(K33,K31,K35)</f>
        <v>0</v>
      </c>
      <c r="L72" s="173">
        <v>0</v>
      </c>
      <c r="M72" s="173"/>
      <c r="N72" s="176">
        <f>SUM(N33,N31,N35)</f>
        <v>10</v>
      </c>
      <c r="O72" s="176">
        <f>SUM(O33,O31,O35)</f>
        <v>10</v>
      </c>
      <c r="P72" s="173">
        <v>100</v>
      </c>
      <c r="Q72" s="173">
        <f>SUM(Q33,Q31,Q35)</f>
        <v>0</v>
      </c>
      <c r="R72" s="173">
        <f t="shared" ref="R72" si="89">SUM(R33,R31,R35)</f>
        <v>0</v>
      </c>
      <c r="S72" s="173"/>
      <c r="T72" s="176">
        <f>SUM(T33,T31,T35)</f>
        <v>33</v>
      </c>
      <c r="U72" s="176">
        <f t="shared" ref="U72" si="90">SUM(U33,U31,U35)</f>
        <v>33</v>
      </c>
      <c r="V72" s="173">
        <v>100</v>
      </c>
      <c r="W72" s="176">
        <f>SUM(W33,W31,W35)</f>
        <v>2</v>
      </c>
      <c r="X72" s="176">
        <f>SUM(X33,X31,X35)</f>
        <v>2</v>
      </c>
      <c r="Y72" s="173">
        <v>100</v>
      </c>
      <c r="Z72" s="258">
        <f t="shared" ref="Z72:AB73" si="91">SUM(Z33,Z31,Z35)</f>
        <v>0</v>
      </c>
      <c r="AA72" s="258">
        <f t="shared" si="91"/>
        <v>0</v>
      </c>
      <c r="AB72" s="258">
        <f t="shared" si="91"/>
        <v>0</v>
      </c>
      <c r="AC72" s="258">
        <v>0</v>
      </c>
      <c r="AD72" s="258"/>
      <c r="AE72" s="173">
        <f t="shared" ref="AE72:AE73" si="92">SUM(AE33,AE31,AE35)</f>
        <v>0</v>
      </c>
      <c r="AF72" s="173">
        <f t="shared" ref="AF72:AH72" si="93">SUM(AF33,AF31,AF35)</f>
        <v>0</v>
      </c>
      <c r="AG72" s="173">
        <f t="shared" si="93"/>
        <v>0</v>
      </c>
      <c r="AH72" s="173">
        <f t="shared" si="93"/>
        <v>0</v>
      </c>
      <c r="AI72" s="173"/>
      <c r="AJ72" s="176">
        <f>SUM(AJ33,AJ31,AJ35)</f>
        <v>10</v>
      </c>
      <c r="AK72" s="176"/>
      <c r="AL72" s="176"/>
      <c r="AM72" s="176"/>
      <c r="AN72" s="176"/>
      <c r="AO72" s="176">
        <f>SUM(AO33,AO31,AO35)</f>
        <v>10</v>
      </c>
      <c r="AP72" s="176"/>
      <c r="AQ72" s="176"/>
      <c r="AR72" s="176"/>
      <c r="AS72" s="176"/>
      <c r="AT72" s="176">
        <f t="shared" ref="AT72:AV73" si="94">SUM(AT33,AT31,AT35)</f>
        <v>10</v>
      </c>
      <c r="AU72" s="173">
        <f t="shared" si="94"/>
        <v>0</v>
      </c>
      <c r="AV72" s="173">
        <f t="shared" si="94"/>
        <v>0</v>
      </c>
      <c r="AW72" s="173"/>
      <c r="AX72" s="173"/>
      <c r="AY72" s="173">
        <f>SUM(AY33,AY31,AY35)</f>
        <v>0</v>
      </c>
      <c r="AZ72" s="173"/>
      <c r="BA72" s="120"/>
      <c r="BB72" s="315"/>
    </row>
    <row r="73" spans="1:54" ht="15.75" customHeight="1" x14ac:dyDescent="0.25">
      <c r="A73" s="323"/>
      <c r="B73" s="324"/>
      <c r="C73" s="325"/>
      <c r="D73" s="131" t="s">
        <v>43</v>
      </c>
      <c r="E73" s="122">
        <f t="shared" ref="E73" si="95">SUM(H73,K73,N73,Q73,T73,W73,Z73,AE73,AJ73,AO73,AT73,AY73)</f>
        <v>75</v>
      </c>
      <c r="F73" s="177">
        <f t="shared" ref="F73" si="96">SUM(I73,L73,O73,R73,U73,X73,AA73,AF73,AK73,AP73,AU73,AZ73)</f>
        <v>45</v>
      </c>
      <c r="G73" s="189">
        <f>F73/E73*100</f>
        <v>60</v>
      </c>
      <c r="H73" s="173">
        <f>SUM(H34,H32,H36)</f>
        <v>0</v>
      </c>
      <c r="I73" s="173">
        <f>SUM(I34,I32,I36)</f>
        <v>0</v>
      </c>
      <c r="J73" s="173"/>
      <c r="K73" s="173">
        <f>SUM(K34,K32,K36)</f>
        <v>0</v>
      </c>
      <c r="L73" s="173">
        <v>0</v>
      </c>
      <c r="M73" s="173"/>
      <c r="N73" s="176">
        <f>SUM(N34,N32,N36)</f>
        <v>10</v>
      </c>
      <c r="O73" s="176">
        <f>SUM(O34,O32,O36)</f>
        <v>10</v>
      </c>
      <c r="P73" s="173">
        <v>100</v>
      </c>
      <c r="Q73" s="173">
        <f>SUM(Q34,Q32,Q36)</f>
        <v>0</v>
      </c>
      <c r="R73" s="173">
        <f t="shared" ref="R73" si="97">SUM(R34,R32,R36)</f>
        <v>0</v>
      </c>
      <c r="S73" s="173"/>
      <c r="T73" s="176">
        <f>SUM(T34,T32,T36)</f>
        <v>33</v>
      </c>
      <c r="U73" s="176">
        <f t="shared" ref="U73" si="98">SUM(U34,U32,U36)</f>
        <v>33</v>
      </c>
      <c r="V73" s="173">
        <v>100</v>
      </c>
      <c r="W73" s="176">
        <f>SUM(W34,W32,W36)</f>
        <v>2</v>
      </c>
      <c r="X73" s="176">
        <f>SUM(X34,X32,X36)</f>
        <v>2</v>
      </c>
      <c r="Y73" s="173">
        <v>100</v>
      </c>
      <c r="Z73" s="258">
        <f t="shared" si="91"/>
        <v>0</v>
      </c>
      <c r="AA73" s="258">
        <f t="shared" si="91"/>
        <v>0</v>
      </c>
      <c r="AB73" s="258">
        <f t="shared" si="91"/>
        <v>0</v>
      </c>
      <c r="AC73" s="258">
        <v>0</v>
      </c>
      <c r="AD73" s="258"/>
      <c r="AE73" s="173">
        <f t="shared" si="92"/>
        <v>0</v>
      </c>
      <c r="AF73" s="173">
        <f t="shared" ref="AF73:AH73" si="99">SUM(AF34,AF32,AF36)</f>
        <v>0</v>
      </c>
      <c r="AG73" s="173">
        <f t="shared" si="99"/>
        <v>0</v>
      </c>
      <c r="AH73" s="173">
        <f t="shared" si="99"/>
        <v>0</v>
      </c>
      <c r="AI73" s="173"/>
      <c r="AJ73" s="176">
        <f>SUM(AJ34,AJ32,AJ36)</f>
        <v>10</v>
      </c>
      <c r="AK73" s="176">
        <f>SUM(AK34,AK32,AK36)</f>
        <v>0</v>
      </c>
      <c r="AL73" s="176">
        <f>SUM(AL34,AL32,AL36)</f>
        <v>0</v>
      </c>
      <c r="AM73" s="176"/>
      <c r="AN73" s="176"/>
      <c r="AO73" s="176">
        <f>SUM(AO34,AO32,AO36)</f>
        <v>10</v>
      </c>
      <c r="AP73" s="176">
        <f>SUM(AP34,AP32,AP36)</f>
        <v>0</v>
      </c>
      <c r="AQ73" s="176">
        <f>SUM(AQ34,AQ32,AQ36)</f>
        <v>0</v>
      </c>
      <c r="AR73" s="176"/>
      <c r="AS73" s="176"/>
      <c r="AT73" s="176">
        <f t="shared" si="94"/>
        <v>10</v>
      </c>
      <c r="AU73" s="173">
        <f t="shared" si="94"/>
        <v>0</v>
      </c>
      <c r="AV73" s="173">
        <f t="shared" si="94"/>
        <v>0</v>
      </c>
      <c r="AW73" s="173"/>
      <c r="AX73" s="173"/>
      <c r="AY73" s="173">
        <f>SUM(AY34,AY32,AY36)</f>
        <v>0</v>
      </c>
      <c r="AZ73" s="173"/>
      <c r="BA73" s="120"/>
      <c r="BB73" s="315"/>
    </row>
    <row r="74" spans="1:54" s="99" customFormat="1" ht="27.6" customHeight="1" x14ac:dyDescent="0.25">
      <c r="A74" s="314" t="s">
        <v>287</v>
      </c>
      <c r="B74" s="31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</row>
    <row r="75" spans="1:54" s="100" customFormat="1" ht="45" customHeight="1" x14ac:dyDescent="0.25">
      <c r="A75" s="313" t="s">
        <v>288</v>
      </c>
      <c r="B75" s="313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</row>
    <row r="76" spans="1:54" s="100" customFormat="1" ht="45" customHeight="1" x14ac:dyDescent="0.25">
      <c r="A76" s="134"/>
      <c r="B76" s="163"/>
      <c r="C76" s="163"/>
      <c r="D76" s="163"/>
      <c r="E76" s="249"/>
      <c r="F76" s="250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259"/>
      <c r="AA76" s="259"/>
      <c r="AB76" s="259"/>
      <c r="AC76" s="259"/>
      <c r="AD76" s="259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</row>
    <row r="77" spans="1:54" s="100" customFormat="1" ht="19.5" customHeight="1" x14ac:dyDescent="0.25">
      <c r="A77" s="134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260"/>
      <c r="AA77" s="260"/>
      <c r="AB77" s="260"/>
      <c r="AC77" s="260"/>
      <c r="AD77" s="26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</row>
    <row r="78" spans="1:54" ht="19.5" customHeight="1" x14ac:dyDescent="0.3">
      <c r="A78" s="312" t="s">
        <v>328</v>
      </c>
      <c r="B78" s="312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112"/>
      <c r="BA78" s="112"/>
    </row>
    <row r="79" spans="1:54" ht="19.5" customHeight="1" x14ac:dyDescent="0.3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261"/>
      <c r="AA79" s="261"/>
      <c r="AB79" s="261"/>
      <c r="AC79" s="261"/>
      <c r="AD79" s="261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12"/>
      <c r="BA79" s="112"/>
    </row>
    <row r="80" spans="1:54" ht="19.5" customHeight="1" x14ac:dyDescent="0.3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261"/>
      <c r="AA80" s="261"/>
      <c r="AB80" s="261"/>
      <c r="AC80" s="261"/>
      <c r="AD80" s="261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12"/>
      <c r="BA80" s="112"/>
    </row>
    <row r="81" spans="1:54" ht="16.5" customHeight="1" x14ac:dyDescent="0.3">
      <c r="A81" s="165" t="s">
        <v>350</v>
      </c>
      <c r="B81" s="165"/>
      <c r="C81" s="166"/>
      <c r="D81" s="166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262"/>
      <c r="AA81" s="262"/>
      <c r="AB81" s="262"/>
      <c r="AC81" s="262"/>
      <c r="AD81" s="262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09"/>
      <c r="BA81" s="109"/>
      <c r="BB81" s="109"/>
    </row>
    <row r="82" spans="1:54" ht="20.25" x14ac:dyDescent="0.3">
      <c r="A82" s="168" t="s">
        <v>317</v>
      </c>
      <c r="B82" s="169"/>
      <c r="C82" s="169"/>
      <c r="D82" s="170"/>
      <c r="E82" s="171"/>
      <c r="F82" s="171"/>
      <c r="G82" s="171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72"/>
      <c r="U82" s="172"/>
      <c r="V82" s="172"/>
      <c r="W82" s="172"/>
      <c r="X82" s="172"/>
      <c r="Y82" s="172"/>
      <c r="Z82" s="263"/>
      <c r="AA82" s="263"/>
      <c r="AB82" s="263"/>
      <c r="AC82" s="263"/>
      <c r="AD82" s="263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69"/>
      <c r="AP82" s="169"/>
      <c r="AQ82" s="169"/>
      <c r="AR82" s="169"/>
      <c r="AS82" s="169"/>
      <c r="AT82" s="172"/>
      <c r="AU82" s="172"/>
      <c r="AV82" s="172"/>
      <c r="AW82" s="172"/>
      <c r="AX82" s="172"/>
      <c r="AY82" s="169"/>
      <c r="AZ82" s="95"/>
      <c r="BA82" s="95"/>
    </row>
    <row r="83" spans="1:54" ht="20.25" x14ac:dyDescent="0.3">
      <c r="A83" s="168"/>
      <c r="B83" s="169"/>
      <c r="C83" s="169"/>
      <c r="D83" s="170"/>
      <c r="E83" s="171"/>
      <c r="F83" s="171"/>
      <c r="G83" s="171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72"/>
      <c r="U83" s="172"/>
      <c r="V83" s="172"/>
      <c r="W83" s="172"/>
      <c r="X83" s="172"/>
      <c r="Y83" s="172"/>
      <c r="Z83" s="263"/>
      <c r="AA83" s="263"/>
      <c r="AB83" s="263"/>
      <c r="AC83" s="263"/>
      <c r="AD83" s="263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69"/>
      <c r="AP83" s="169"/>
      <c r="AQ83" s="169"/>
      <c r="AR83" s="169"/>
      <c r="AS83" s="169"/>
      <c r="AT83" s="172"/>
      <c r="AU83" s="172"/>
      <c r="AV83" s="172"/>
      <c r="AW83" s="172"/>
      <c r="AX83" s="172"/>
      <c r="AY83" s="169"/>
      <c r="AZ83" s="95"/>
      <c r="BA83" s="95"/>
    </row>
    <row r="84" spans="1:54" ht="20.25" x14ac:dyDescent="0.3">
      <c r="A84" s="168"/>
      <c r="B84" s="169" t="s">
        <v>263</v>
      </c>
      <c r="C84" s="169"/>
      <c r="D84" s="170"/>
      <c r="E84" s="171"/>
      <c r="F84" s="171"/>
      <c r="G84" s="171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72"/>
      <c r="U84" s="172"/>
      <c r="V84" s="172"/>
      <c r="W84" s="172"/>
      <c r="X84" s="172"/>
      <c r="Y84" s="172"/>
      <c r="Z84" s="263"/>
      <c r="AA84" s="263"/>
      <c r="AB84" s="263"/>
      <c r="AC84" s="263"/>
      <c r="AD84" s="263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69"/>
      <c r="AP84" s="169"/>
      <c r="AQ84" s="169"/>
      <c r="AR84" s="169"/>
      <c r="AS84" s="169"/>
      <c r="AT84" s="172"/>
      <c r="AU84" s="172"/>
      <c r="AV84" s="172"/>
      <c r="AW84" s="172"/>
      <c r="AX84" s="172"/>
      <c r="AY84" s="169"/>
      <c r="AZ84" s="95"/>
      <c r="BA84" s="95"/>
    </row>
    <row r="85" spans="1:54" ht="20.25" x14ac:dyDescent="0.3">
      <c r="A85" s="168"/>
      <c r="B85" s="169"/>
      <c r="C85" s="169"/>
      <c r="D85" s="170"/>
      <c r="E85" s="171"/>
      <c r="F85" s="171"/>
      <c r="G85" s="171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72"/>
      <c r="U85" s="172"/>
      <c r="V85" s="172"/>
      <c r="W85" s="172"/>
      <c r="X85" s="172"/>
      <c r="Y85" s="172"/>
      <c r="Z85" s="263"/>
      <c r="AA85" s="263"/>
      <c r="AB85" s="263"/>
      <c r="AC85" s="263"/>
      <c r="AD85" s="263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69"/>
      <c r="AP85" s="169"/>
      <c r="AQ85" s="169"/>
      <c r="AR85" s="169"/>
      <c r="AS85" s="169"/>
      <c r="AT85" s="172"/>
      <c r="AU85" s="172"/>
      <c r="AV85" s="172"/>
      <c r="AW85" s="172"/>
      <c r="AX85" s="172"/>
      <c r="AY85" s="169"/>
      <c r="AZ85" s="95"/>
      <c r="BA85" s="95"/>
    </row>
    <row r="86" spans="1:54" ht="17.25" customHeight="1" x14ac:dyDescent="0.3">
      <c r="A86" s="312" t="s">
        <v>318</v>
      </c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164"/>
      <c r="V86" s="164"/>
      <c r="W86" s="164"/>
      <c r="X86" s="164"/>
      <c r="Y86" s="164"/>
      <c r="Z86" s="261"/>
      <c r="AA86" s="261"/>
      <c r="AB86" s="261"/>
      <c r="AC86" s="261"/>
      <c r="AD86" s="261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12"/>
      <c r="BA86" s="112"/>
    </row>
    <row r="89" spans="1:54" ht="18.75" x14ac:dyDescent="0.3">
      <c r="A89" s="115"/>
      <c r="B89" s="113"/>
      <c r="C89" s="113"/>
      <c r="D89" s="117"/>
      <c r="E89" s="118"/>
      <c r="F89" s="118"/>
      <c r="G89" s="118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4"/>
      <c r="U89" s="114"/>
      <c r="V89" s="114"/>
      <c r="W89" s="114"/>
      <c r="X89" s="114"/>
      <c r="Y89" s="114"/>
      <c r="Z89" s="264"/>
      <c r="AA89" s="264"/>
      <c r="AB89" s="264"/>
      <c r="AC89" s="264"/>
      <c r="AD89" s="26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3"/>
      <c r="AP89" s="113"/>
      <c r="AQ89" s="113"/>
      <c r="AR89" s="113"/>
      <c r="AS89" s="113"/>
      <c r="AT89" s="114"/>
      <c r="AU89" s="114"/>
      <c r="AV89" s="114"/>
      <c r="AW89" s="114"/>
      <c r="AX89" s="114"/>
      <c r="AY89" s="119"/>
      <c r="AZ89" s="95"/>
      <c r="BA89" s="95"/>
    </row>
    <row r="90" spans="1:54" x14ac:dyDescent="0.25">
      <c r="A90" s="102"/>
      <c r="T90" s="103"/>
      <c r="U90" s="103"/>
      <c r="V90" s="103"/>
      <c r="W90" s="103"/>
      <c r="X90" s="103"/>
      <c r="Y90" s="103"/>
      <c r="Z90" s="265"/>
      <c r="AA90" s="265"/>
      <c r="AB90" s="265"/>
      <c r="AC90" s="265"/>
      <c r="AD90" s="265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T90" s="103"/>
      <c r="AU90" s="103"/>
      <c r="AV90" s="103"/>
      <c r="AW90" s="103"/>
      <c r="AX90" s="103"/>
      <c r="AY90" s="95"/>
      <c r="AZ90" s="95"/>
      <c r="BA90" s="95"/>
    </row>
    <row r="91" spans="1:54" x14ac:dyDescent="0.25">
      <c r="A91" s="102"/>
      <c r="T91" s="103"/>
      <c r="U91" s="103"/>
      <c r="V91" s="103"/>
      <c r="W91" s="103"/>
      <c r="X91" s="103"/>
      <c r="Y91" s="103"/>
      <c r="Z91" s="265"/>
      <c r="AA91" s="265"/>
      <c r="AB91" s="265"/>
      <c r="AC91" s="265"/>
      <c r="AD91" s="265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T91" s="103"/>
      <c r="AU91" s="103"/>
      <c r="AV91" s="103"/>
      <c r="AW91" s="103"/>
      <c r="AX91" s="103"/>
      <c r="AY91" s="95"/>
      <c r="AZ91" s="95"/>
      <c r="BA91" s="95"/>
    </row>
    <row r="92" spans="1:54" x14ac:dyDescent="0.25">
      <c r="A92" s="102"/>
      <c r="T92" s="103"/>
      <c r="U92" s="103"/>
      <c r="V92" s="103"/>
      <c r="W92" s="103"/>
      <c r="X92" s="103"/>
      <c r="Y92" s="103"/>
      <c r="Z92" s="265"/>
      <c r="AA92" s="265"/>
      <c r="AB92" s="265"/>
      <c r="AC92" s="265"/>
      <c r="AD92" s="265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T92" s="103"/>
      <c r="AU92" s="103"/>
      <c r="AV92" s="103"/>
      <c r="AW92" s="103"/>
      <c r="AX92" s="103"/>
      <c r="AY92" s="95"/>
      <c r="AZ92" s="95"/>
      <c r="BA92" s="95"/>
    </row>
    <row r="93" spans="1:54" ht="14.25" customHeight="1" x14ac:dyDescent="0.25">
      <c r="A93" s="102"/>
      <c r="T93" s="103"/>
      <c r="U93" s="103"/>
      <c r="V93" s="103"/>
      <c r="W93" s="103"/>
      <c r="X93" s="103"/>
      <c r="Y93" s="103"/>
      <c r="Z93" s="265"/>
      <c r="AA93" s="265"/>
      <c r="AB93" s="265"/>
      <c r="AC93" s="265"/>
      <c r="AD93" s="265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T93" s="103"/>
      <c r="AU93" s="103"/>
      <c r="AV93" s="103"/>
      <c r="AW93" s="103"/>
      <c r="AX93" s="103"/>
      <c r="AY93" s="95"/>
      <c r="AZ93" s="95"/>
      <c r="BA93" s="95"/>
    </row>
    <row r="94" spans="1:54" x14ac:dyDescent="0.25">
      <c r="A94" s="104"/>
      <c r="T94" s="103"/>
      <c r="U94" s="103"/>
      <c r="V94" s="103"/>
      <c r="W94" s="103"/>
      <c r="X94" s="103"/>
      <c r="Y94" s="103"/>
      <c r="Z94" s="265"/>
      <c r="AA94" s="265"/>
      <c r="AB94" s="265"/>
      <c r="AC94" s="265"/>
      <c r="AD94" s="265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T94" s="103"/>
      <c r="AU94" s="103"/>
      <c r="AV94" s="103"/>
      <c r="AW94" s="103"/>
      <c r="AX94" s="103"/>
      <c r="AY94" s="95"/>
      <c r="AZ94" s="95"/>
      <c r="BA94" s="95"/>
    </row>
    <row r="95" spans="1:54" x14ac:dyDescent="0.25">
      <c r="A95" s="102"/>
      <c r="T95" s="103"/>
      <c r="U95" s="103"/>
      <c r="V95" s="103"/>
      <c r="W95" s="103"/>
      <c r="X95" s="103"/>
      <c r="Y95" s="103"/>
      <c r="Z95" s="265"/>
      <c r="AA95" s="265"/>
      <c r="AB95" s="265"/>
      <c r="AC95" s="265"/>
      <c r="AD95" s="265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T95" s="103"/>
      <c r="AU95" s="103"/>
      <c r="AV95" s="103"/>
      <c r="AW95" s="103"/>
      <c r="AX95" s="103"/>
      <c r="AY95" s="95"/>
      <c r="AZ95" s="95"/>
      <c r="BA95" s="95"/>
    </row>
    <row r="96" spans="1:54" x14ac:dyDescent="0.25">
      <c r="A96" s="102"/>
      <c r="T96" s="103"/>
      <c r="U96" s="103"/>
      <c r="V96" s="103"/>
      <c r="W96" s="103"/>
      <c r="X96" s="103"/>
      <c r="Y96" s="103"/>
      <c r="Z96" s="265"/>
      <c r="AA96" s="265"/>
      <c r="AB96" s="265"/>
      <c r="AC96" s="265"/>
      <c r="AD96" s="265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T96" s="103"/>
      <c r="AU96" s="103"/>
      <c r="AV96" s="103"/>
      <c r="AW96" s="103"/>
      <c r="AX96" s="103"/>
      <c r="AY96" s="95"/>
      <c r="AZ96" s="95"/>
      <c r="BA96" s="95"/>
    </row>
    <row r="97" spans="1:54" x14ac:dyDescent="0.25">
      <c r="A97" s="102"/>
      <c r="T97" s="103"/>
      <c r="U97" s="103"/>
      <c r="V97" s="103"/>
      <c r="W97" s="103"/>
      <c r="X97" s="103"/>
      <c r="Y97" s="103"/>
      <c r="Z97" s="265"/>
      <c r="AA97" s="265"/>
      <c r="AB97" s="265"/>
      <c r="AC97" s="265"/>
      <c r="AD97" s="265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T97" s="103"/>
      <c r="AU97" s="103"/>
      <c r="AV97" s="103"/>
      <c r="AW97" s="103"/>
      <c r="AX97" s="103"/>
      <c r="AY97" s="95"/>
      <c r="AZ97" s="95"/>
      <c r="BA97" s="95"/>
    </row>
    <row r="98" spans="1:54" x14ac:dyDescent="0.25">
      <c r="A98" s="102"/>
      <c r="T98" s="103"/>
      <c r="U98" s="103"/>
      <c r="V98" s="103"/>
      <c r="W98" s="103"/>
      <c r="X98" s="103"/>
      <c r="Y98" s="103"/>
      <c r="Z98" s="265"/>
      <c r="AA98" s="265"/>
      <c r="AB98" s="265"/>
      <c r="AC98" s="265"/>
      <c r="AD98" s="265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T98" s="103"/>
      <c r="AU98" s="103"/>
      <c r="AV98" s="103"/>
      <c r="AW98" s="103"/>
      <c r="AX98" s="103"/>
      <c r="AY98" s="95"/>
      <c r="AZ98" s="95"/>
      <c r="BA98" s="95"/>
    </row>
    <row r="99" spans="1:54" ht="12.75" customHeight="1" x14ac:dyDescent="0.25">
      <c r="A99" s="102"/>
    </row>
    <row r="100" spans="1:54" x14ac:dyDescent="0.25">
      <c r="A100" s="104"/>
    </row>
    <row r="101" spans="1:54" x14ac:dyDescent="0.25">
      <c r="A101" s="102"/>
      <c r="T101" s="107"/>
      <c r="U101" s="107"/>
      <c r="V101" s="107"/>
      <c r="W101" s="107"/>
      <c r="X101" s="107"/>
      <c r="Y101" s="107"/>
      <c r="Z101" s="266"/>
      <c r="AA101" s="266"/>
      <c r="AB101" s="266"/>
      <c r="AC101" s="266"/>
      <c r="AD101" s="266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T101" s="107"/>
      <c r="AU101" s="107"/>
      <c r="AV101" s="107"/>
      <c r="AW101" s="107"/>
      <c r="AX101" s="107"/>
    </row>
    <row r="102" spans="1:54" s="101" customFormat="1" x14ac:dyDescent="0.25">
      <c r="A102" s="102"/>
      <c r="D102" s="105"/>
      <c r="E102" s="106"/>
      <c r="F102" s="106"/>
      <c r="G102" s="106"/>
      <c r="T102" s="107"/>
      <c r="U102" s="107"/>
      <c r="V102" s="107"/>
      <c r="W102" s="107"/>
      <c r="X102" s="107"/>
      <c r="Y102" s="107"/>
      <c r="Z102" s="266"/>
      <c r="AA102" s="266"/>
      <c r="AB102" s="266"/>
      <c r="AC102" s="266"/>
      <c r="AD102" s="266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T102" s="107"/>
      <c r="AU102" s="107"/>
      <c r="AV102" s="107"/>
      <c r="AW102" s="107"/>
      <c r="AX102" s="107"/>
      <c r="BB102" s="95"/>
    </row>
    <row r="103" spans="1:54" s="101" customFormat="1" x14ac:dyDescent="0.25">
      <c r="A103" s="102"/>
      <c r="D103" s="105"/>
      <c r="E103" s="106"/>
      <c r="F103" s="106"/>
      <c r="G103" s="106"/>
      <c r="T103" s="107"/>
      <c r="U103" s="107"/>
      <c r="V103" s="107"/>
      <c r="W103" s="107"/>
      <c r="X103" s="107"/>
      <c r="Y103" s="107"/>
      <c r="Z103" s="266"/>
      <c r="AA103" s="266"/>
      <c r="AB103" s="266"/>
      <c r="AC103" s="266"/>
      <c r="AD103" s="266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T103" s="107"/>
      <c r="AU103" s="107"/>
      <c r="AV103" s="107"/>
      <c r="AW103" s="107"/>
      <c r="AX103" s="107"/>
      <c r="BB103" s="95"/>
    </row>
    <row r="104" spans="1:54" s="101" customFormat="1" x14ac:dyDescent="0.25">
      <c r="A104" s="102"/>
      <c r="D104" s="105"/>
      <c r="E104" s="106"/>
      <c r="F104" s="106"/>
      <c r="G104" s="106"/>
      <c r="T104" s="107"/>
      <c r="U104" s="107"/>
      <c r="V104" s="107"/>
      <c r="W104" s="107"/>
      <c r="X104" s="107"/>
      <c r="Y104" s="107"/>
      <c r="Z104" s="266"/>
      <c r="AA104" s="266"/>
      <c r="AB104" s="266"/>
      <c r="AC104" s="266"/>
      <c r="AD104" s="266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T104" s="107"/>
      <c r="AU104" s="107"/>
      <c r="AV104" s="107"/>
      <c r="AW104" s="107"/>
      <c r="AX104" s="107"/>
      <c r="BB104" s="95"/>
    </row>
    <row r="105" spans="1:54" s="101" customFormat="1" x14ac:dyDescent="0.25">
      <c r="A105" s="102"/>
      <c r="D105" s="105"/>
      <c r="E105" s="106"/>
      <c r="F105" s="106"/>
      <c r="G105" s="106"/>
      <c r="Z105" s="253"/>
      <c r="AA105" s="253"/>
      <c r="AB105" s="253"/>
      <c r="AC105" s="253"/>
      <c r="AD105" s="253"/>
      <c r="BB105" s="95"/>
    </row>
    <row r="111" spans="1:54" s="101" customFormat="1" ht="49.5" customHeight="1" x14ac:dyDescent="0.25">
      <c r="D111" s="105"/>
      <c r="E111" s="106"/>
      <c r="F111" s="106"/>
      <c r="G111" s="106"/>
      <c r="Z111" s="253"/>
      <c r="AA111" s="253"/>
      <c r="AB111" s="253"/>
      <c r="AC111" s="253"/>
      <c r="AD111" s="253"/>
      <c r="BB111" s="95"/>
    </row>
  </sheetData>
  <protectedRanges>
    <protectedRange sqref="I24:T24 H25:W25 A6:BB9 A11:F25 H13:W23 G11:G28 A10:T10 H11:T12 U10:W12 V24:BB24 A26:T30 V26:W30 U23:U30 X10:X55 A58:X62 A56:Z57 A31:W55 Y10:BB23 Y25:BB62" name="Диапазон1"/>
  </protectedRanges>
  <mergeCells count="94">
    <mergeCell ref="A86:T86"/>
    <mergeCell ref="A26:C28"/>
    <mergeCell ref="W7:Y7"/>
    <mergeCell ref="A23:C25"/>
    <mergeCell ref="Q7:S7"/>
    <mergeCell ref="F7:F8"/>
    <mergeCell ref="G7:G8"/>
    <mergeCell ref="H7:J7"/>
    <mergeCell ref="A31:A32"/>
    <mergeCell ref="B31:B32"/>
    <mergeCell ref="C31:C32"/>
    <mergeCell ref="A29:A30"/>
    <mergeCell ref="B29:B30"/>
    <mergeCell ref="A16:C16"/>
    <mergeCell ref="A17:C19"/>
    <mergeCell ref="A20:C22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N7:P7"/>
    <mergeCell ref="BB13:BB25"/>
    <mergeCell ref="Z7:AD7"/>
    <mergeCell ref="AE7:AI7"/>
    <mergeCell ref="AJ7:AN7"/>
    <mergeCell ref="AO7:AS7"/>
    <mergeCell ref="AT7:AX7"/>
    <mergeCell ref="BB10:BB12"/>
    <mergeCell ref="A10:C12"/>
    <mergeCell ref="K7:M7"/>
    <mergeCell ref="A13:C15"/>
    <mergeCell ref="C37:C38"/>
    <mergeCell ref="A41:A42"/>
    <mergeCell ref="B41:B42"/>
    <mergeCell ref="C41:C42"/>
    <mergeCell ref="B35:B38"/>
    <mergeCell ref="C35:C36"/>
    <mergeCell ref="A35:A38"/>
    <mergeCell ref="BB41:BB42"/>
    <mergeCell ref="A39:A40"/>
    <mergeCell ref="B39:B40"/>
    <mergeCell ref="C39:C40"/>
    <mergeCell ref="BB39:BB40"/>
    <mergeCell ref="BB29:BB30"/>
    <mergeCell ref="A63:BB63"/>
    <mergeCell ref="A64:C66"/>
    <mergeCell ref="BB64:BB66"/>
    <mergeCell ref="A70:C71"/>
    <mergeCell ref="BB31:BB32"/>
    <mergeCell ref="B33:B34"/>
    <mergeCell ref="A33:A34"/>
    <mergeCell ref="C33:C34"/>
    <mergeCell ref="C29:C30"/>
    <mergeCell ref="C58:C62"/>
    <mergeCell ref="B58:B62"/>
    <mergeCell ref="A58:A62"/>
    <mergeCell ref="A52:A53"/>
    <mergeCell ref="B52:B53"/>
    <mergeCell ref="C52:C53"/>
    <mergeCell ref="C50:C51"/>
    <mergeCell ref="A72:C73"/>
    <mergeCell ref="A54:A55"/>
    <mergeCell ref="B54:B55"/>
    <mergeCell ref="C54:C55"/>
    <mergeCell ref="A56:A57"/>
    <mergeCell ref="B56:B57"/>
    <mergeCell ref="C56:C57"/>
    <mergeCell ref="A67:C69"/>
    <mergeCell ref="B43:B45"/>
    <mergeCell ref="A43:A45"/>
    <mergeCell ref="C43:C45"/>
    <mergeCell ref="A78:AY78"/>
    <mergeCell ref="A75:BB75"/>
    <mergeCell ref="A74:BB74"/>
    <mergeCell ref="BB72:BB73"/>
    <mergeCell ref="BB70:BB71"/>
    <mergeCell ref="B46:B47"/>
    <mergeCell ref="A46:A47"/>
    <mergeCell ref="C46:C47"/>
    <mergeCell ref="A48:A49"/>
    <mergeCell ref="B48:B49"/>
    <mergeCell ref="C48:C49"/>
    <mergeCell ref="A50:A51"/>
    <mergeCell ref="B50:B51"/>
  </mergeCells>
  <pageMargins left="9.583333333333334E-2" right="0.11666666666666667" top="0.11666666666666667" bottom="0.15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"/>
  <sheetViews>
    <sheetView zoomScale="71" zoomScaleNormal="71" workbookViewId="0">
      <selection activeCell="AD11" sqref="AD11"/>
    </sheetView>
  </sheetViews>
  <sheetFormatPr defaultColWidth="9.140625" defaultRowHeight="18.75" x14ac:dyDescent="0.3"/>
  <cols>
    <col min="1" max="1" width="4" style="135" customWidth="1"/>
    <col min="2" max="2" width="36" style="136" customWidth="1"/>
    <col min="3" max="3" width="14.85546875" style="136" customWidth="1"/>
    <col min="4" max="4" width="7.28515625" style="136" customWidth="1"/>
    <col min="5" max="5" width="6.85546875" style="136" customWidth="1"/>
    <col min="6" max="6" width="5.42578125" style="136" customWidth="1"/>
    <col min="7" max="8" width="6.42578125" style="136" customWidth="1"/>
    <col min="9" max="9" width="3.5703125" style="136" customWidth="1"/>
    <col min="10" max="10" width="6.85546875" style="136" customWidth="1"/>
    <col min="11" max="11" width="6.140625" style="136" customWidth="1"/>
    <col min="12" max="12" width="3.5703125" style="136" customWidth="1"/>
    <col min="13" max="13" width="6.7109375" style="136" customWidth="1"/>
    <col min="14" max="14" width="6.5703125" style="136" customWidth="1"/>
    <col min="15" max="15" width="3.28515625" style="136" customWidth="1"/>
    <col min="16" max="17" width="6.140625" style="136" customWidth="1"/>
    <col min="18" max="18" width="3.28515625" style="136" customWidth="1"/>
    <col min="19" max="19" width="6.28515625" style="136" customWidth="1"/>
    <col min="20" max="20" width="6.85546875" style="136" customWidth="1"/>
    <col min="21" max="21" width="3.7109375" style="136" customWidth="1"/>
    <col min="22" max="22" width="7.140625" style="136" customWidth="1"/>
    <col min="23" max="23" width="6.5703125" style="136" customWidth="1"/>
    <col min="24" max="24" width="3.7109375" style="136" customWidth="1"/>
    <col min="25" max="25" width="6.5703125" style="136" customWidth="1"/>
    <col min="26" max="26" width="7" style="136" customWidth="1"/>
    <col min="27" max="27" width="3.7109375" style="136" customWidth="1"/>
    <col min="28" max="28" width="6.42578125" style="136" customWidth="1"/>
    <col min="29" max="29" width="6.140625" style="136" customWidth="1"/>
    <col min="30" max="30" width="3.5703125" style="136" customWidth="1"/>
    <col min="31" max="31" width="6.140625" style="136" customWidth="1"/>
    <col min="32" max="32" width="7" style="136" customWidth="1"/>
    <col min="33" max="33" width="3.7109375" style="136" customWidth="1"/>
    <col min="34" max="34" width="5" style="136" customWidth="1"/>
    <col min="35" max="35" width="5.140625" style="136" customWidth="1"/>
    <col min="36" max="36" width="3.5703125" style="136" customWidth="1"/>
    <col min="37" max="37" width="6.140625" style="136" customWidth="1"/>
    <col min="38" max="38" width="7" style="136" customWidth="1"/>
    <col min="39" max="39" width="3.5703125" style="136" customWidth="1"/>
    <col min="40" max="40" width="6.28515625" style="136" customWidth="1"/>
    <col min="41" max="41" width="6.42578125" style="136" customWidth="1"/>
    <col min="42" max="42" width="3.85546875" style="136" customWidth="1"/>
    <col min="43" max="43" width="14.85546875" style="136" customWidth="1"/>
    <col min="44" max="16384" width="9.140625" style="136"/>
  </cols>
  <sheetData>
    <row r="1" spans="1:70" x14ac:dyDescent="0.3">
      <c r="AE1" s="370" t="s">
        <v>291</v>
      </c>
      <c r="AF1" s="370"/>
      <c r="AG1" s="370"/>
      <c r="AH1" s="370"/>
      <c r="AI1" s="370"/>
      <c r="AJ1" s="370"/>
      <c r="AK1" s="370"/>
      <c r="AL1" s="370"/>
      <c r="AM1" s="370"/>
    </row>
    <row r="2" spans="1:70" ht="15.75" customHeight="1" x14ac:dyDescent="0.3">
      <c r="A2" s="371" t="s">
        <v>316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137"/>
      <c r="AP2" s="137"/>
    </row>
    <row r="3" spans="1:70" ht="15.75" customHeight="1" x14ac:dyDescent="0.3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</row>
    <row r="4" spans="1:70" ht="19.5" thickBot="1" x14ac:dyDescent="0.35"/>
    <row r="5" spans="1:70" ht="23.25" customHeight="1" thickBot="1" x14ac:dyDescent="0.35">
      <c r="A5" s="372" t="s">
        <v>0</v>
      </c>
      <c r="B5" s="374" t="s">
        <v>290</v>
      </c>
      <c r="C5" s="374" t="s">
        <v>264</v>
      </c>
      <c r="D5" s="376" t="s">
        <v>315</v>
      </c>
      <c r="E5" s="377"/>
      <c r="F5" s="377"/>
      <c r="G5" s="380" t="s">
        <v>255</v>
      </c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5" t="s">
        <v>289</v>
      </c>
    </row>
    <row r="6" spans="1:70" ht="114.75" customHeight="1" x14ac:dyDescent="0.3">
      <c r="A6" s="373"/>
      <c r="B6" s="375"/>
      <c r="C6" s="375"/>
      <c r="D6" s="378"/>
      <c r="E6" s="379"/>
      <c r="F6" s="379"/>
      <c r="G6" s="382" t="s">
        <v>17</v>
      </c>
      <c r="H6" s="382"/>
      <c r="I6" s="382"/>
      <c r="J6" s="382" t="s">
        <v>18</v>
      </c>
      <c r="K6" s="382"/>
      <c r="L6" s="382"/>
      <c r="M6" s="382" t="s">
        <v>22</v>
      </c>
      <c r="N6" s="382"/>
      <c r="O6" s="382"/>
      <c r="P6" s="382" t="s">
        <v>24</v>
      </c>
      <c r="Q6" s="382"/>
      <c r="R6" s="382"/>
      <c r="S6" s="382" t="s">
        <v>25</v>
      </c>
      <c r="T6" s="382"/>
      <c r="U6" s="382"/>
      <c r="V6" s="382" t="s">
        <v>26</v>
      </c>
      <c r="W6" s="382"/>
      <c r="X6" s="382"/>
      <c r="Y6" s="382" t="s">
        <v>28</v>
      </c>
      <c r="Z6" s="382"/>
      <c r="AA6" s="382"/>
      <c r="AB6" s="382" t="s">
        <v>29</v>
      </c>
      <c r="AC6" s="382"/>
      <c r="AD6" s="382"/>
      <c r="AE6" s="382" t="s">
        <v>30</v>
      </c>
      <c r="AF6" s="382"/>
      <c r="AG6" s="382"/>
      <c r="AH6" s="382" t="s">
        <v>32</v>
      </c>
      <c r="AI6" s="382"/>
      <c r="AJ6" s="382"/>
      <c r="AK6" s="382" t="s">
        <v>33</v>
      </c>
      <c r="AL6" s="382"/>
      <c r="AM6" s="382"/>
      <c r="AN6" s="382" t="s">
        <v>34</v>
      </c>
      <c r="AO6" s="382"/>
      <c r="AP6" s="383"/>
      <c r="AQ6" s="386"/>
    </row>
    <row r="7" spans="1:70" ht="38.25" thickBot="1" x14ac:dyDescent="0.35">
      <c r="A7" s="138"/>
      <c r="B7" s="139"/>
      <c r="C7" s="139"/>
      <c r="D7" s="139" t="s">
        <v>20</v>
      </c>
      <c r="E7" s="139" t="s">
        <v>21</v>
      </c>
      <c r="F7" s="139" t="s">
        <v>19</v>
      </c>
      <c r="G7" s="139" t="s">
        <v>20</v>
      </c>
      <c r="H7" s="139" t="s">
        <v>21</v>
      </c>
      <c r="I7" s="139" t="s">
        <v>19</v>
      </c>
      <c r="J7" s="139" t="s">
        <v>20</v>
      </c>
      <c r="K7" s="139" t="s">
        <v>21</v>
      </c>
      <c r="L7" s="139" t="s">
        <v>19</v>
      </c>
      <c r="M7" s="139" t="s">
        <v>20</v>
      </c>
      <c r="N7" s="139" t="s">
        <v>21</v>
      </c>
      <c r="O7" s="139" t="s">
        <v>19</v>
      </c>
      <c r="P7" s="139" t="s">
        <v>20</v>
      </c>
      <c r="Q7" s="139" t="s">
        <v>21</v>
      </c>
      <c r="R7" s="139" t="s">
        <v>19</v>
      </c>
      <c r="S7" s="139" t="s">
        <v>20</v>
      </c>
      <c r="T7" s="139" t="s">
        <v>21</v>
      </c>
      <c r="U7" s="139" t="s">
        <v>19</v>
      </c>
      <c r="V7" s="139" t="s">
        <v>20</v>
      </c>
      <c r="W7" s="139" t="s">
        <v>21</v>
      </c>
      <c r="X7" s="139" t="s">
        <v>19</v>
      </c>
      <c r="Y7" s="139" t="s">
        <v>20</v>
      </c>
      <c r="Z7" s="139" t="s">
        <v>21</v>
      </c>
      <c r="AA7" s="139" t="s">
        <v>19</v>
      </c>
      <c r="AB7" s="139" t="s">
        <v>20</v>
      </c>
      <c r="AC7" s="139" t="s">
        <v>21</v>
      </c>
      <c r="AD7" s="139" t="s">
        <v>19</v>
      </c>
      <c r="AE7" s="139" t="s">
        <v>20</v>
      </c>
      <c r="AF7" s="139" t="s">
        <v>21</v>
      </c>
      <c r="AG7" s="139" t="s">
        <v>19</v>
      </c>
      <c r="AH7" s="139" t="s">
        <v>20</v>
      </c>
      <c r="AI7" s="139" t="s">
        <v>21</v>
      </c>
      <c r="AJ7" s="139" t="s">
        <v>19</v>
      </c>
      <c r="AK7" s="139" t="s">
        <v>20</v>
      </c>
      <c r="AL7" s="139" t="s">
        <v>21</v>
      </c>
      <c r="AM7" s="139" t="s">
        <v>19</v>
      </c>
      <c r="AN7" s="139" t="s">
        <v>20</v>
      </c>
      <c r="AO7" s="139" t="s">
        <v>21</v>
      </c>
      <c r="AP7" s="140" t="s">
        <v>19</v>
      </c>
      <c r="AQ7" s="387"/>
    </row>
    <row r="8" spans="1:70" ht="94.5" thickBot="1" x14ac:dyDescent="0.35">
      <c r="A8" s="141" t="s">
        <v>266</v>
      </c>
      <c r="B8" s="142" t="s">
        <v>312</v>
      </c>
      <c r="C8" s="143">
        <v>14</v>
      </c>
      <c r="D8" s="143">
        <v>24</v>
      </c>
      <c r="E8" s="144"/>
      <c r="F8" s="145"/>
      <c r="G8" s="146">
        <v>0</v>
      </c>
      <c r="H8" s="146">
        <v>0</v>
      </c>
      <c r="I8" s="146"/>
      <c r="J8" s="146">
        <v>0</v>
      </c>
      <c r="K8" s="146">
        <v>0</v>
      </c>
      <c r="L8" s="146"/>
      <c r="M8" s="147">
        <v>0.2</v>
      </c>
      <c r="N8" s="147">
        <v>0.2</v>
      </c>
      <c r="O8" s="146"/>
      <c r="P8" s="147">
        <v>2</v>
      </c>
      <c r="Q8" s="147">
        <v>2</v>
      </c>
      <c r="R8" s="146"/>
      <c r="S8" s="147">
        <v>9.6999999999999993</v>
      </c>
      <c r="T8" s="146">
        <v>9.6999999999999993</v>
      </c>
      <c r="U8" s="146"/>
      <c r="V8" s="147">
        <v>9</v>
      </c>
      <c r="W8" s="146">
        <v>9</v>
      </c>
      <c r="X8" s="146"/>
      <c r="Y8" s="147">
        <v>1.7</v>
      </c>
      <c r="Z8" s="147">
        <v>1.7</v>
      </c>
      <c r="AA8" s="146"/>
      <c r="AB8" s="147">
        <v>1</v>
      </c>
      <c r="AC8" s="147">
        <v>1</v>
      </c>
      <c r="AD8" s="146"/>
      <c r="AE8" s="147">
        <v>0.2</v>
      </c>
      <c r="AF8" s="146"/>
      <c r="AG8" s="146"/>
      <c r="AH8" s="147">
        <v>0.2</v>
      </c>
      <c r="AI8" s="146"/>
      <c r="AJ8" s="146"/>
      <c r="AK8" s="147">
        <v>0</v>
      </c>
      <c r="AL8" s="146"/>
      <c r="AM8" s="146"/>
      <c r="AN8" s="146">
        <v>0</v>
      </c>
      <c r="AO8" s="146"/>
      <c r="AP8" s="144"/>
      <c r="AQ8" s="148"/>
    </row>
    <row r="9" spans="1:70" ht="169.5" thickBot="1" x14ac:dyDescent="0.35">
      <c r="A9" s="149" t="s">
        <v>267</v>
      </c>
      <c r="B9" s="150" t="s">
        <v>313</v>
      </c>
      <c r="C9" s="151">
        <v>100</v>
      </c>
      <c r="D9" s="151">
        <v>100</v>
      </c>
      <c r="E9" s="152"/>
      <c r="F9" s="153"/>
      <c r="G9" s="154">
        <v>0</v>
      </c>
      <c r="H9" s="154">
        <v>0</v>
      </c>
      <c r="I9" s="154"/>
      <c r="J9" s="154">
        <v>0</v>
      </c>
      <c r="K9" s="154">
        <v>0</v>
      </c>
      <c r="L9" s="154"/>
      <c r="M9" s="154">
        <v>0</v>
      </c>
      <c r="N9" s="154">
        <v>0</v>
      </c>
      <c r="O9" s="154"/>
      <c r="P9" s="154">
        <v>12</v>
      </c>
      <c r="Q9" s="154">
        <v>12</v>
      </c>
      <c r="R9" s="154"/>
      <c r="S9" s="154">
        <v>6</v>
      </c>
      <c r="T9" s="154">
        <v>6</v>
      </c>
      <c r="U9" s="154"/>
      <c r="V9" s="154">
        <v>2</v>
      </c>
      <c r="W9" s="154">
        <v>2</v>
      </c>
      <c r="X9" s="154"/>
      <c r="Y9" s="154">
        <v>80</v>
      </c>
      <c r="Z9" s="154">
        <v>80</v>
      </c>
      <c r="AA9" s="154"/>
      <c r="AB9" s="154">
        <v>0</v>
      </c>
      <c r="AC9" s="154">
        <v>0</v>
      </c>
      <c r="AD9" s="154"/>
      <c r="AE9" s="154">
        <v>0</v>
      </c>
      <c r="AF9" s="154"/>
      <c r="AG9" s="154"/>
      <c r="AH9" s="154">
        <v>0</v>
      </c>
      <c r="AI9" s="154"/>
      <c r="AJ9" s="154"/>
      <c r="AK9" s="154">
        <v>0</v>
      </c>
      <c r="AL9" s="154"/>
      <c r="AM9" s="154"/>
      <c r="AN9" s="154">
        <v>0</v>
      </c>
      <c r="AO9" s="154"/>
      <c r="AP9" s="152"/>
      <c r="AQ9" s="148"/>
    </row>
    <row r="10" spans="1:70" ht="84.75" customHeight="1" x14ac:dyDescent="0.3">
      <c r="A10" s="178" t="s">
        <v>268</v>
      </c>
      <c r="B10" s="179" t="s">
        <v>314</v>
      </c>
      <c r="C10" s="180">
        <v>0</v>
      </c>
      <c r="D10" s="180">
        <v>43</v>
      </c>
      <c r="E10" s="181"/>
      <c r="F10" s="182"/>
      <c r="G10" s="183">
        <v>0</v>
      </c>
      <c r="H10" s="183">
        <v>0</v>
      </c>
      <c r="I10" s="183"/>
      <c r="J10" s="183">
        <v>0</v>
      </c>
      <c r="K10" s="183">
        <v>0</v>
      </c>
      <c r="L10" s="183"/>
      <c r="M10" s="183">
        <v>0</v>
      </c>
      <c r="N10" s="183">
        <v>0</v>
      </c>
      <c r="O10" s="183"/>
      <c r="P10" s="183">
        <v>0</v>
      </c>
      <c r="Q10" s="183">
        <v>0</v>
      </c>
      <c r="R10" s="183"/>
      <c r="S10" s="183">
        <v>10</v>
      </c>
      <c r="T10" s="183">
        <v>10</v>
      </c>
      <c r="U10" s="183"/>
      <c r="V10" s="183">
        <v>11</v>
      </c>
      <c r="W10" s="183">
        <v>11</v>
      </c>
      <c r="X10" s="183"/>
      <c r="Y10" s="183">
        <v>11</v>
      </c>
      <c r="Z10" s="183">
        <v>11</v>
      </c>
      <c r="AA10" s="183"/>
      <c r="AB10" s="183">
        <v>11</v>
      </c>
      <c r="AC10" s="183">
        <v>11</v>
      </c>
      <c r="AD10" s="183"/>
      <c r="AE10" s="183">
        <v>0</v>
      </c>
      <c r="AF10" s="183"/>
      <c r="AG10" s="183"/>
      <c r="AH10" s="183">
        <v>0</v>
      </c>
      <c r="AI10" s="183"/>
      <c r="AJ10" s="183"/>
      <c r="AK10" s="183">
        <v>0</v>
      </c>
      <c r="AL10" s="183"/>
      <c r="AM10" s="183"/>
      <c r="AN10" s="183">
        <v>0</v>
      </c>
      <c r="AO10" s="183"/>
      <c r="AP10" s="181"/>
      <c r="AQ10" s="184"/>
    </row>
    <row r="11" spans="1:70" s="157" customFormat="1" ht="93.75" x14ac:dyDescent="0.3">
      <c r="A11" s="185" t="s">
        <v>334</v>
      </c>
      <c r="B11" s="186" t="s">
        <v>335</v>
      </c>
      <c r="C11" s="187">
        <v>0</v>
      </c>
      <c r="D11" s="188">
        <v>4859</v>
      </c>
      <c r="E11" s="187"/>
      <c r="F11" s="187"/>
      <c r="G11" s="187">
        <v>0</v>
      </c>
      <c r="H11" s="187">
        <v>0</v>
      </c>
      <c r="I11" s="187"/>
      <c r="J11" s="187">
        <v>0</v>
      </c>
      <c r="K11" s="187">
        <v>0</v>
      </c>
      <c r="L11" s="187"/>
      <c r="M11" s="187">
        <v>0</v>
      </c>
      <c r="N11" s="187">
        <v>0</v>
      </c>
      <c r="O11" s="187"/>
      <c r="P11" s="187">
        <v>0</v>
      </c>
      <c r="Q11" s="187">
        <v>0</v>
      </c>
      <c r="R11" s="187"/>
      <c r="S11" s="187">
        <v>1130</v>
      </c>
      <c r="T11" s="187">
        <v>1130</v>
      </c>
      <c r="U11" s="187"/>
      <c r="V11" s="187">
        <v>1243</v>
      </c>
      <c r="W11" s="187">
        <v>1243</v>
      </c>
      <c r="X11" s="187"/>
      <c r="Y11" s="187">
        <v>1243</v>
      </c>
      <c r="Z11" s="187">
        <v>1243</v>
      </c>
      <c r="AA11" s="187"/>
      <c r="AB11" s="187">
        <v>1243</v>
      </c>
      <c r="AC11" s="187">
        <v>1243</v>
      </c>
      <c r="AD11" s="187"/>
      <c r="AE11" s="187">
        <v>0</v>
      </c>
      <c r="AF11" s="187"/>
      <c r="AG11" s="187"/>
      <c r="AH11" s="187">
        <v>0</v>
      </c>
      <c r="AI11" s="187"/>
      <c r="AJ11" s="187"/>
      <c r="AK11" s="187">
        <v>0</v>
      </c>
      <c r="AL11" s="187"/>
      <c r="AM11" s="187"/>
      <c r="AN11" s="187">
        <v>0</v>
      </c>
      <c r="AO11" s="187"/>
      <c r="AP11" s="187"/>
      <c r="AQ11" s="187"/>
      <c r="AR11" s="156"/>
    </row>
    <row r="12" spans="1:70" s="157" customFormat="1" x14ac:dyDescent="0.25">
      <c r="A12" s="155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</row>
    <row r="13" spans="1:70" s="157" customFormat="1" ht="70.900000000000006" customHeight="1" x14ac:dyDescent="0.3">
      <c r="A13" s="384" t="s">
        <v>329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</row>
    <row r="14" spans="1:70" s="157" customFormat="1" x14ac:dyDescent="0.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</row>
    <row r="15" spans="1:70" s="157" customFormat="1" x14ac:dyDescent="0.3">
      <c r="A15" s="127" t="s">
        <v>348</v>
      </c>
      <c r="B15" s="127"/>
      <c r="C15" s="129"/>
      <c r="D15" s="129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</row>
    <row r="16" spans="1:70" s="119" customFormat="1" ht="14.25" customHeight="1" x14ac:dyDescent="0.3">
      <c r="A16" s="116" t="s">
        <v>309</v>
      </c>
      <c r="B16" s="113"/>
      <c r="C16" s="113"/>
      <c r="D16" s="117"/>
      <c r="E16" s="118"/>
      <c r="F16" s="118"/>
      <c r="G16" s="118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3"/>
      <c r="AP16" s="113"/>
      <c r="AQ16" s="113"/>
      <c r="AR16" s="113"/>
      <c r="AS16" s="113"/>
      <c r="AT16" s="114"/>
      <c r="AU16" s="114"/>
      <c r="AV16" s="114"/>
      <c r="AW16" s="114"/>
      <c r="AX16" s="114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</row>
    <row r="17" spans="1:66" s="119" customFormat="1" x14ac:dyDescent="0.3">
      <c r="A17" s="116"/>
      <c r="B17" s="113"/>
      <c r="C17" s="113"/>
      <c r="D17" s="117"/>
      <c r="E17" s="118"/>
      <c r="F17" s="118"/>
      <c r="G17" s="118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3"/>
      <c r="AP17" s="113"/>
      <c r="AQ17" s="113"/>
      <c r="AR17" s="113"/>
      <c r="AS17" s="113"/>
      <c r="AT17" s="114"/>
      <c r="AU17" s="114"/>
      <c r="AV17" s="114"/>
      <c r="AW17" s="114"/>
      <c r="AX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3"/>
      <c r="BJ17" s="113"/>
      <c r="BK17" s="113"/>
      <c r="BL17" s="114"/>
      <c r="BM17" s="114"/>
      <c r="BN17" s="114"/>
    </row>
    <row r="18" spans="1:66" x14ac:dyDescent="0.3">
      <c r="A18" s="126"/>
    </row>
  </sheetData>
  <mergeCells count="21">
    <mergeCell ref="A13:AY13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abSelected="1" topLeftCell="A9" zoomScale="55" zoomScaleNormal="55" workbookViewId="0">
      <selection activeCell="A15" sqref="A15:AY15"/>
    </sheetView>
  </sheetViews>
  <sheetFormatPr defaultRowHeight="28.5" x14ac:dyDescent="0.45"/>
  <cols>
    <col min="1" max="1" width="8" style="227" customWidth="1"/>
    <col min="2" max="2" width="58.28515625" style="227" customWidth="1"/>
    <col min="3" max="3" width="121.7109375" style="227" customWidth="1"/>
    <col min="4" max="256" width="8.85546875" style="227"/>
    <col min="257" max="257" width="4.28515625" style="227" customWidth="1"/>
    <col min="258" max="258" width="35.7109375" style="227" customWidth="1"/>
    <col min="259" max="259" width="40.5703125" style="227" customWidth="1"/>
    <col min="260" max="512" width="8.85546875" style="227"/>
    <col min="513" max="513" width="4.28515625" style="227" customWidth="1"/>
    <col min="514" max="514" width="35.7109375" style="227" customWidth="1"/>
    <col min="515" max="515" width="40.5703125" style="227" customWidth="1"/>
    <col min="516" max="768" width="8.85546875" style="227"/>
    <col min="769" max="769" width="4.28515625" style="227" customWidth="1"/>
    <col min="770" max="770" width="35.7109375" style="227" customWidth="1"/>
    <col min="771" max="771" width="40.5703125" style="227" customWidth="1"/>
    <col min="772" max="1024" width="8.85546875" style="227"/>
    <col min="1025" max="1025" width="4.28515625" style="227" customWidth="1"/>
    <col min="1026" max="1026" width="35.7109375" style="227" customWidth="1"/>
    <col min="1027" max="1027" width="40.5703125" style="227" customWidth="1"/>
    <col min="1028" max="1280" width="8.85546875" style="227"/>
    <col min="1281" max="1281" width="4.28515625" style="227" customWidth="1"/>
    <col min="1282" max="1282" width="35.7109375" style="227" customWidth="1"/>
    <col min="1283" max="1283" width="40.5703125" style="227" customWidth="1"/>
    <col min="1284" max="1536" width="8.85546875" style="227"/>
    <col min="1537" max="1537" width="4.28515625" style="227" customWidth="1"/>
    <col min="1538" max="1538" width="35.7109375" style="227" customWidth="1"/>
    <col min="1539" max="1539" width="40.5703125" style="227" customWidth="1"/>
    <col min="1540" max="1792" width="8.85546875" style="227"/>
    <col min="1793" max="1793" width="4.28515625" style="227" customWidth="1"/>
    <col min="1794" max="1794" width="35.7109375" style="227" customWidth="1"/>
    <col min="1795" max="1795" width="40.5703125" style="227" customWidth="1"/>
    <col min="1796" max="2048" width="8.85546875" style="227"/>
    <col min="2049" max="2049" width="4.28515625" style="227" customWidth="1"/>
    <col min="2050" max="2050" width="35.7109375" style="227" customWidth="1"/>
    <col min="2051" max="2051" width="40.5703125" style="227" customWidth="1"/>
    <col min="2052" max="2304" width="8.85546875" style="227"/>
    <col min="2305" max="2305" width="4.28515625" style="227" customWidth="1"/>
    <col min="2306" max="2306" width="35.7109375" style="227" customWidth="1"/>
    <col min="2307" max="2307" width="40.5703125" style="227" customWidth="1"/>
    <col min="2308" max="2560" width="8.85546875" style="227"/>
    <col min="2561" max="2561" width="4.28515625" style="227" customWidth="1"/>
    <col min="2562" max="2562" width="35.7109375" style="227" customWidth="1"/>
    <col min="2563" max="2563" width="40.5703125" style="227" customWidth="1"/>
    <col min="2564" max="2816" width="8.85546875" style="227"/>
    <col min="2817" max="2817" width="4.28515625" style="227" customWidth="1"/>
    <col min="2818" max="2818" width="35.7109375" style="227" customWidth="1"/>
    <col min="2819" max="2819" width="40.5703125" style="227" customWidth="1"/>
    <col min="2820" max="3072" width="8.85546875" style="227"/>
    <col min="3073" max="3073" width="4.28515625" style="227" customWidth="1"/>
    <col min="3074" max="3074" width="35.7109375" style="227" customWidth="1"/>
    <col min="3075" max="3075" width="40.5703125" style="227" customWidth="1"/>
    <col min="3076" max="3328" width="8.85546875" style="227"/>
    <col min="3329" max="3329" width="4.28515625" style="227" customWidth="1"/>
    <col min="3330" max="3330" width="35.7109375" style="227" customWidth="1"/>
    <col min="3331" max="3331" width="40.5703125" style="227" customWidth="1"/>
    <col min="3332" max="3584" width="8.85546875" style="227"/>
    <col min="3585" max="3585" width="4.28515625" style="227" customWidth="1"/>
    <col min="3586" max="3586" width="35.7109375" style="227" customWidth="1"/>
    <col min="3587" max="3587" width="40.5703125" style="227" customWidth="1"/>
    <col min="3588" max="3840" width="8.85546875" style="227"/>
    <col min="3841" max="3841" width="4.28515625" style="227" customWidth="1"/>
    <col min="3842" max="3842" width="35.7109375" style="227" customWidth="1"/>
    <col min="3843" max="3843" width="40.5703125" style="227" customWidth="1"/>
    <col min="3844" max="4096" width="8.85546875" style="227"/>
    <col min="4097" max="4097" width="4.28515625" style="227" customWidth="1"/>
    <col min="4098" max="4098" width="35.7109375" style="227" customWidth="1"/>
    <col min="4099" max="4099" width="40.5703125" style="227" customWidth="1"/>
    <col min="4100" max="4352" width="8.85546875" style="227"/>
    <col min="4353" max="4353" width="4.28515625" style="227" customWidth="1"/>
    <col min="4354" max="4354" width="35.7109375" style="227" customWidth="1"/>
    <col min="4355" max="4355" width="40.5703125" style="227" customWidth="1"/>
    <col min="4356" max="4608" width="8.85546875" style="227"/>
    <col min="4609" max="4609" width="4.28515625" style="227" customWidth="1"/>
    <col min="4610" max="4610" width="35.7109375" style="227" customWidth="1"/>
    <col min="4611" max="4611" width="40.5703125" style="227" customWidth="1"/>
    <col min="4612" max="4864" width="8.85546875" style="227"/>
    <col min="4865" max="4865" width="4.28515625" style="227" customWidth="1"/>
    <col min="4866" max="4866" width="35.7109375" style="227" customWidth="1"/>
    <col min="4867" max="4867" width="40.5703125" style="227" customWidth="1"/>
    <col min="4868" max="5120" width="8.85546875" style="227"/>
    <col min="5121" max="5121" width="4.28515625" style="227" customWidth="1"/>
    <col min="5122" max="5122" width="35.7109375" style="227" customWidth="1"/>
    <col min="5123" max="5123" width="40.5703125" style="227" customWidth="1"/>
    <col min="5124" max="5376" width="8.85546875" style="227"/>
    <col min="5377" max="5377" width="4.28515625" style="227" customWidth="1"/>
    <col min="5378" max="5378" width="35.7109375" style="227" customWidth="1"/>
    <col min="5379" max="5379" width="40.5703125" style="227" customWidth="1"/>
    <col min="5380" max="5632" width="8.85546875" style="227"/>
    <col min="5633" max="5633" width="4.28515625" style="227" customWidth="1"/>
    <col min="5634" max="5634" width="35.7109375" style="227" customWidth="1"/>
    <col min="5635" max="5635" width="40.5703125" style="227" customWidth="1"/>
    <col min="5636" max="5888" width="8.85546875" style="227"/>
    <col min="5889" max="5889" width="4.28515625" style="227" customWidth="1"/>
    <col min="5890" max="5890" width="35.7109375" style="227" customWidth="1"/>
    <col min="5891" max="5891" width="40.5703125" style="227" customWidth="1"/>
    <col min="5892" max="6144" width="8.85546875" style="227"/>
    <col min="6145" max="6145" width="4.28515625" style="227" customWidth="1"/>
    <col min="6146" max="6146" width="35.7109375" style="227" customWidth="1"/>
    <col min="6147" max="6147" width="40.5703125" style="227" customWidth="1"/>
    <col min="6148" max="6400" width="8.85546875" style="227"/>
    <col min="6401" max="6401" width="4.28515625" style="227" customWidth="1"/>
    <col min="6402" max="6402" width="35.7109375" style="227" customWidth="1"/>
    <col min="6403" max="6403" width="40.5703125" style="227" customWidth="1"/>
    <col min="6404" max="6656" width="8.85546875" style="227"/>
    <col min="6657" max="6657" width="4.28515625" style="227" customWidth="1"/>
    <col min="6658" max="6658" width="35.7109375" style="227" customWidth="1"/>
    <col min="6659" max="6659" width="40.5703125" style="227" customWidth="1"/>
    <col min="6660" max="6912" width="8.85546875" style="227"/>
    <col min="6913" max="6913" width="4.28515625" style="227" customWidth="1"/>
    <col min="6914" max="6914" width="35.7109375" style="227" customWidth="1"/>
    <col min="6915" max="6915" width="40.5703125" style="227" customWidth="1"/>
    <col min="6916" max="7168" width="8.85546875" style="227"/>
    <col min="7169" max="7169" width="4.28515625" style="227" customWidth="1"/>
    <col min="7170" max="7170" width="35.7109375" style="227" customWidth="1"/>
    <col min="7171" max="7171" width="40.5703125" style="227" customWidth="1"/>
    <col min="7172" max="7424" width="8.85546875" style="227"/>
    <col min="7425" max="7425" width="4.28515625" style="227" customWidth="1"/>
    <col min="7426" max="7426" width="35.7109375" style="227" customWidth="1"/>
    <col min="7427" max="7427" width="40.5703125" style="227" customWidth="1"/>
    <col min="7428" max="7680" width="8.85546875" style="227"/>
    <col min="7681" max="7681" width="4.28515625" style="227" customWidth="1"/>
    <col min="7682" max="7682" width="35.7109375" style="227" customWidth="1"/>
    <col min="7683" max="7683" width="40.5703125" style="227" customWidth="1"/>
    <col min="7684" max="7936" width="8.85546875" style="227"/>
    <col min="7937" max="7937" width="4.28515625" style="227" customWidth="1"/>
    <col min="7938" max="7938" width="35.7109375" style="227" customWidth="1"/>
    <col min="7939" max="7939" width="40.5703125" style="227" customWidth="1"/>
    <col min="7940" max="8192" width="8.85546875" style="227"/>
    <col min="8193" max="8193" width="4.28515625" style="227" customWidth="1"/>
    <col min="8194" max="8194" width="35.7109375" style="227" customWidth="1"/>
    <col min="8195" max="8195" width="40.5703125" style="227" customWidth="1"/>
    <col min="8196" max="8448" width="8.85546875" style="227"/>
    <col min="8449" max="8449" width="4.28515625" style="227" customWidth="1"/>
    <col min="8450" max="8450" width="35.7109375" style="227" customWidth="1"/>
    <col min="8451" max="8451" width="40.5703125" style="227" customWidth="1"/>
    <col min="8452" max="8704" width="8.85546875" style="227"/>
    <col min="8705" max="8705" width="4.28515625" style="227" customWidth="1"/>
    <col min="8706" max="8706" width="35.7109375" style="227" customWidth="1"/>
    <col min="8707" max="8707" width="40.5703125" style="227" customWidth="1"/>
    <col min="8708" max="8960" width="8.85546875" style="227"/>
    <col min="8961" max="8961" width="4.28515625" style="227" customWidth="1"/>
    <col min="8962" max="8962" width="35.7109375" style="227" customWidth="1"/>
    <col min="8963" max="8963" width="40.5703125" style="227" customWidth="1"/>
    <col min="8964" max="9216" width="8.85546875" style="227"/>
    <col min="9217" max="9217" width="4.28515625" style="227" customWidth="1"/>
    <col min="9218" max="9218" width="35.7109375" style="227" customWidth="1"/>
    <col min="9219" max="9219" width="40.5703125" style="227" customWidth="1"/>
    <col min="9220" max="9472" width="8.85546875" style="227"/>
    <col min="9473" max="9473" width="4.28515625" style="227" customWidth="1"/>
    <col min="9474" max="9474" width="35.7109375" style="227" customWidth="1"/>
    <col min="9475" max="9475" width="40.5703125" style="227" customWidth="1"/>
    <col min="9476" max="9728" width="8.85546875" style="227"/>
    <col min="9729" max="9729" width="4.28515625" style="227" customWidth="1"/>
    <col min="9730" max="9730" width="35.7109375" style="227" customWidth="1"/>
    <col min="9731" max="9731" width="40.5703125" style="227" customWidth="1"/>
    <col min="9732" max="9984" width="8.85546875" style="227"/>
    <col min="9985" max="9985" width="4.28515625" style="227" customWidth="1"/>
    <col min="9986" max="9986" width="35.7109375" style="227" customWidth="1"/>
    <col min="9987" max="9987" width="40.5703125" style="227" customWidth="1"/>
    <col min="9988" max="10240" width="8.85546875" style="227"/>
    <col min="10241" max="10241" width="4.28515625" style="227" customWidth="1"/>
    <col min="10242" max="10242" width="35.7109375" style="227" customWidth="1"/>
    <col min="10243" max="10243" width="40.5703125" style="227" customWidth="1"/>
    <col min="10244" max="10496" width="8.85546875" style="227"/>
    <col min="10497" max="10497" width="4.28515625" style="227" customWidth="1"/>
    <col min="10498" max="10498" width="35.7109375" style="227" customWidth="1"/>
    <col min="10499" max="10499" width="40.5703125" style="227" customWidth="1"/>
    <col min="10500" max="10752" width="8.85546875" style="227"/>
    <col min="10753" max="10753" width="4.28515625" style="227" customWidth="1"/>
    <col min="10754" max="10754" width="35.7109375" style="227" customWidth="1"/>
    <col min="10755" max="10755" width="40.5703125" style="227" customWidth="1"/>
    <col min="10756" max="11008" width="8.85546875" style="227"/>
    <col min="11009" max="11009" width="4.28515625" style="227" customWidth="1"/>
    <col min="11010" max="11010" width="35.7109375" style="227" customWidth="1"/>
    <col min="11011" max="11011" width="40.5703125" style="227" customWidth="1"/>
    <col min="11012" max="11264" width="8.85546875" style="227"/>
    <col min="11265" max="11265" width="4.28515625" style="227" customWidth="1"/>
    <col min="11266" max="11266" width="35.7109375" style="227" customWidth="1"/>
    <col min="11267" max="11267" width="40.5703125" style="227" customWidth="1"/>
    <col min="11268" max="11520" width="8.85546875" style="227"/>
    <col min="11521" max="11521" width="4.28515625" style="227" customWidth="1"/>
    <col min="11522" max="11522" width="35.7109375" style="227" customWidth="1"/>
    <col min="11523" max="11523" width="40.5703125" style="227" customWidth="1"/>
    <col min="11524" max="11776" width="8.85546875" style="227"/>
    <col min="11777" max="11777" width="4.28515625" style="227" customWidth="1"/>
    <col min="11778" max="11778" width="35.7109375" style="227" customWidth="1"/>
    <col min="11779" max="11779" width="40.5703125" style="227" customWidth="1"/>
    <col min="11780" max="12032" width="8.85546875" style="227"/>
    <col min="12033" max="12033" width="4.28515625" style="227" customWidth="1"/>
    <col min="12034" max="12034" width="35.7109375" style="227" customWidth="1"/>
    <col min="12035" max="12035" width="40.5703125" style="227" customWidth="1"/>
    <col min="12036" max="12288" width="8.85546875" style="227"/>
    <col min="12289" max="12289" width="4.28515625" style="227" customWidth="1"/>
    <col min="12290" max="12290" width="35.7109375" style="227" customWidth="1"/>
    <col min="12291" max="12291" width="40.5703125" style="227" customWidth="1"/>
    <col min="12292" max="12544" width="8.85546875" style="227"/>
    <col min="12545" max="12545" width="4.28515625" style="227" customWidth="1"/>
    <col min="12546" max="12546" width="35.7109375" style="227" customWidth="1"/>
    <col min="12547" max="12547" width="40.5703125" style="227" customWidth="1"/>
    <col min="12548" max="12800" width="8.85546875" style="227"/>
    <col min="12801" max="12801" width="4.28515625" style="227" customWidth="1"/>
    <col min="12802" max="12802" width="35.7109375" style="227" customWidth="1"/>
    <col min="12803" max="12803" width="40.5703125" style="227" customWidth="1"/>
    <col min="12804" max="13056" width="8.85546875" style="227"/>
    <col min="13057" max="13057" width="4.28515625" style="227" customWidth="1"/>
    <col min="13058" max="13058" width="35.7109375" style="227" customWidth="1"/>
    <col min="13059" max="13059" width="40.5703125" style="227" customWidth="1"/>
    <col min="13060" max="13312" width="8.85546875" style="227"/>
    <col min="13313" max="13313" width="4.28515625" style="227" customWidth="1"/>
    <col min="13314" max="13314" width="35.7109375" style="227" customWidth="1"/>
    <col min="13315" max="13315" width="40.5703125" style="227" customWidth="1"/>
    <col min="13316" max="13568" width="8.85546875" style="227"/>
    <col min="13569" max="13569" width="4.28515625" style="227" customWidth="1"/>
    <col min="13570" max="13570" width="35.7109375" style="227" customWidth="1"/>
    <col min="13571" max="13571" width="40.5703125" style="227" customWidth="1"/>
    <col min="13572" max="13824" width="8.85546875" style="227"/>
    <col min="13825" max="13825" width="4.28515625" style="227" customWidth="1"/>
    <col min="13826" max="13826" width="35.7109375" style="227" customWidth="1"/>
    <col min="13827" max="13827" width="40.5703125" style="227" customWidth="1"/>
    <col min="13828" max="14080" width="8.85546875" style="227"/>
    <col min="14081" max="14081" width="4.28515625" style="227" customWidth="1"/>
    <col min="14082" max="14082" width="35.7109375" style="227" customWidth="1"/>
    <col min="14083" max="14083" width="40.5703125" style="227" customWidth="1"/>
    <col min="14084" max="14336" width="8.85546875" style="227"/>
    <col min="14337" max="14337" width="4.28515625" style="227" customWidth="1"/>
    <col min="14338" max="14338" width="35.7109375" style="227" customWidth="1"/>
    <col min="14339" max="14339" width="40.5703125" style="227" customWidth="1"/>
    <col min="14340" max="14592" width="8.85546875" style="227"/>
    <col min="14593" max="14593" width="4.28515625" style="227" customWidth="1"/>
    <col min="14594" max="14594" width="35.7109375" style="227" customWidth="1"/>
    <col min="14595" max="14595" width="40.5703125" style="227" customWidth="1"/>
    <col min="14596" max="14848" width="8.85546875" style="227"/>
    <col min="14849" max="14849" width="4.28515625" style="227" customWidth="1"/>
    <col min="14850" max="14850" width="35.7109375" style="227" customWidth="1"/>
    <col min="14851" max="14851" width="40.5703125" style="227" customWidth="1"/>
    <col min="14852" max="15104" width="8.85546875" style="227"/>
    <col min="15105" max="15105" width="4.28515625" style="227" customWidth="1"/>
    <col min="15106" max="15106" width="35.7109375" style="227" customWidth="1"/>
    <col min="15107" max="15107" width="40.5703125" style="227" customWidth="1"/>
    <col min="15108" max="15360" width="8.85546875" style="227"/>
    <col min="15361" max="15361" width="4.28515625" style="227" customWidth="1"/>
    <col min="15362" max="15362" width="35.7109375" style="227" customWidth="1"/>
    <col min="15363" max="15363" width="40.5703125" style="227" customWidth="1"/>
    <col min="15364" max="15616" width="8.85546875" style="227"/>
    <col min="15617" max="15617" width="4.28515625" style="227" customWidth="1"/>
    <col min="15618" max="15618" width="35.7109375" style="227" customWidth="1"/>
    <col min="15619" max="15619" width="40.5703125" style="227" customWidth="1"/>
    <col min="15620" max="15872" width="8.85546875" style="227"/>
    <col min="15873" max="15873" width="4.28515625" style="227" customWidth="1"/>
    <col min="15874" max="15874" width="35.7109375" style="227" customWidth="1"/>
    <col min="15875" max="15875" width="40.5703125" style="227" customWidth="1"/>
    <col min="15876" max="16128" width="8.85546875" style="227"/>
    <col min="16129" max="16129" width="4.28515625" style="227" customWidth="1"/>
    <col min="16130" max="16130" width="35.7109375" style="227" customWidth="1"/>
    <col min="16131" max="16131" width="40.5703125" style="227" customWidth="1"/>
    <col min="16132" max="16384" width="8.85546875" style="227"/>
  </cols>
  <sheetData>
    <row r="1" spans="1:51" ht="22.5" customHeight="1" x14ac:dyDescent="0.45">
      <c r="A1" s="224"/>
      <c r="B1" s="225"/>
      <c r="C1" s="226" t="s">
        <v>260</v>
      </c>
      <c r="D1" s="225"/>
      <c r="E1" s="225"/>
      <c r="F1" s="225"/>
      <c r="G1" s="225"/>
      <c r="H1" s="225"/>
      <c r="I1" s="225"/>
      <c r="J1" s="225"/>
      <c r="K1" s="225"/>
    </row>
    <row r="2" spans="1:51" ht="78" customHeight="1" x14ac:dyDescent="0.45">
      <c r="A2" s="224"/>
      <c r="B2" s="388" t="s">
        <v>343</v>
      </c>
      <c r="C2" s="388"/>
      <c r="D2" s="225"/>
      <c r="E2" s="225"/>
      <c r="F2" s="225"/>
      <c r="G2" s="225"/>
      <c r="H2" s="225"/>
      <c r="I2" s="225"/>
      <c r="J2" s="225"/>
      <c r="K2" s="225"/>
    </row>
    <row r="3" spans="1:51" s="231" customFormat="1" ht="65.25" customHeight="1" x14ac:dyDescent="0.45">
      <c r="A3" s="228" t="s">
        <v>266</v>
      </c>
      <c r="B3" s="229" t="s">
        <v>272</v>
      </c>
      <c r="C3" s="229" t="s">
        <v>310</v>
      </c>
      <c r="D3" s="230"/>
      <c r="E3" s="230"/>
      <c r="F3" s="230"/>
      <c r="G3" s="230"/>
      <c r="H3" s="230"/>
      <c r="I3" s="230"/>
      <c r="J3" s="230"/>
      <c r="K3" s="230"/>
    </row>
    <row r="4" spans="1:51" s="231" customFormat="1" ht="58.5" customHeight="1" x14ac:dyDescent="0.45">
      <c r="A4" s="228" t="s">
        <v>267</v>
      </c>
      <c r="B4" s="229" t="s">
        <v>274</v>
      </c>
      <c r="C4" s="229"/>
      <c r="D4" s="230"/>
      <c r="E4" s="230"/>
      <c r="F4" s="230"/>
      <c r="G4" s="230"/>
      <c r="H4" s="230"/>
      <c r="I4" s="230"/>
      <c r="J4" s="230"/>
      <c r="K4" s="230"/>
    </row>
    <row r="5" spans="1:51" s="233" customFormat="1" ht="144.75" customHeight="1" x14ac:dyDescent="0.45">
      <c r="A5" s="228" t="s">
        <v>6</v>
      </c>
      <c r="B5" s="229" t="s">
        <v>330</v>
      </c>
      <c r="C5" s="232" t="s">
        <v>342</v>
      </c>
      <c r="D5" s="225"/>
      <c r="E5" s="225"/>
      <c r="F5" s="225"/>
      <c r="G5" s="225"/>
      <c r="H5" s="225"/>
      <c r="I5" s="225"/>
      <c r="J5" s="225"/>
      <c r="K5" s="225"/>
    </row>
    <row r="6" spans="1:51" s="233" customFormat="1" ht="94.5" customHeight="1" x14ac:dyDescent="0.45">
      <c r="A6" s="228" t="s">
        <v>7</v>
      </c>
      <c r="B6" s="229" t="s">
        <v>338</v>
      </c>
      <c r="C6" s="232" t="s">
        <v>339</v>
      </c>
      <c r="D6" s="225"/>
      <c r="E6" s="225"/>
      <c r="F6" s="225"/>
      <c r="G6" s="225"/>
      <c r="H6" s="225"/>
      <c r="I6" s="225"/>
      <c r="J6" s="225"/>
      <c r="K6" s="225"/>
    </row>
    <row r="7" spans="1:51" s="233" customFormat="1" ht="83.25" customHeight="1" x14ac:dyDescent="0.45">
      <c r="A7" s="228" t="s">
        <v>8</v>
      </c>
      <c r="B7" s="229" t="s">
        <v>331</v>
      </c>
      <c r="C7" s="234" t="s">
        <v>332</v>
      </c>
      <c r="D7" s="225"/>
      <c r="E7" s="225"/>
      <c r="F7" s="225"/>
      <c r="G7" s="225"/>
      <c r="H7" s="225"/>
      <c r="I7" s="225"/>
      <c r="J7" s="225"/>
      <c r="K7" s="225"/>
    </row>
    <row r="8" spans="1:51" s="233" customFormat="1" ht="220.5" customHeight="1" x14ac:dyDescent="0.45">
      <c r="A8" s="252" t="s">
        <v>14</v>
      </c>
      <c r="B8" s="229" t="s">
        <v>345</v>
      </c>
      <c r="C8" s="232" t="s">
        <v>346</v>
      </c>
      <c r="D8" s="225"/>
      <c r="E8" s="225"/>
      <c r="F8" s="225"/>
      <c r="G8" s="225"/>
      <c r="H8" s="225"/>
      <c r="I8" s="225"/>
      <c r="J8" s="225"/>
      <c r="K8" s="225"/>
    </row>
    <row r="9" spans="1:51" s="231" customFormat="1" ht="117" customHeight="1" x14ac:dyDescent="0.45">
      <c r="A9" s="235" t="s">
        <v>268</v>
      </c>
      <c r="B9" s="229" t="s">
        <v>275</v>
      </c>
      <c r="C9" s="229" t="s">
        <v>310</v>
      </c>
      <c r="D9" s="230"/>
      <c r="E9" s="230"/>
      <c r="F9" s="230"/>
      <c r="G9" s="230"/>
      <c r="H9" s="230"/>
      <c r="I9" s="230"/>
      <c r="J9" s="230"/>
      <c r="K9" s="230"/>
    </row>
    <row r="10" spans="1:51" ht="55.5" x14ac:dyDescent="0.45">
      <c r="A10" s="236"/>
      <c r="B10" s="237" t="s">
        <v>273</v>
      </c>
      <c r="C10" s="238"/>
      <c r="D10" s="225"/>
      <c r="E10" s="225"/>
      <c r="F10" s="225"/>
      <c r="G10" s="225"/>
      <c r="H10" s="225"/>
      <c r="I10" s="225"/>
      <c r="J10" s="225"/>
      <c r="K10" s="225"/>
    </row>
    <row r="11" spans="1:51" x14ac:dyDescent="0.45">
      <c r="A11" s="236"/>
      <c r="B11" s="237"/>
      <c r="C11" s="238"/>
      <c r="D11" s="225"/>
      <c r="E11" s="225"/>
      <c r="F11" s="225"/>
      <c r="G11" s="225"/>
      <c r="H11" s="225"/>
      <c r="I11" s="225"/>
      <c r="J11" s="225"/>
      <c r="K11" s="225"/>
    </row>
    <row r="12" spans="1:51" x14ac:dyDescent="0.45">
      <c r="A12" s="236"/>
      <c r="B12" s="237"/>
      <c r="C12" s="238"/>
      <c r="D12" s="225"/>
      <c r="E12" s="225"/>
      <c r="F12" s="225"/>
      <c r="G12" s="225"/>
      <c r="H12" s="225"/>
      <c r="I12" s="225"/>
      <c r="J12" s="225"/>
      <c r="K12" s="225"/>
    </row>
    <row r="13" spans="1:51" x14ac:dyDescent="0.45">
      <c r="A13" s="236"/>
      <c r="B13" s="237"/>
      <c r="C13" s="239"/>
      <c r="D13" s="225"/>
      <c r="E13" s="225"/>
      <c r="F13" s="225"/>
      <c r="G13" s="225"/>
      <c r="H13" s="225"/>
      <c r="I13" s="225"/>
      <c r="J13" s="225"/>
      <c r="K13" s="225"/>
    </row>
    <row r="14" spans="1:51" x14ac:dyDescent="0.45">
      <c r="A14" s="236"/>
      <c r="B14" s="237"/>
      <c r="C14" s="237"/>
      <c r="D14" s="225"/>
      <c r="E14" s="225"/>
      <c r="F14" s="225"/>
      <c r="G14" s="225"/>
      <c r="H14" s="225"/>
      <c r="I14" s="225"/>
      <c r="J14" s="225"/>
      <c r="K14" s="225"/>
    </row>
    <row r="15" spans="1:51" s="225" customFormat="1" ht="34.5" customHeight="1" x14ac:dyDescent="0.4">
      <c r="A15" s="389" t="s">
        <v>351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</row>
    <row r="16" spans="1:51" s="225" customFormat="1" ht="34.5" customHeight="1" x14ac:dyDescent="0.4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</row>
    <row r="17" spans="1:51" s="225" customFormat="1" ht="34.5" customHeight="1" x14ac:dyDescent="0.4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</row>
    <row r="18" spans="1:51" x14ac:dyDescent="0.4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</row>
    <row r="19" spans="1:51" x14ac:dyDescent="0.45">
      <c r="A19" s="240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</row>
    <row r="20" spans="1:51" x14ac:dyDescent="0.45">
      <c r="A20" s="241" t="s">
        <v>350</v>
      </c>
      <c r="B20" s="241"/>
      <c r="C20" s="242"/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</row>
    <row r="21" spans="1:51" x14ac:dyDescent="0.45">
      <c r="A21" s="244" t="s">
        <v>333</v>
      </c>
      <c r="B21" s="245"/>
      <c r="C21" s="245"/>
      <c r="D21" s="246"/>
      <c r="E21" s="247"/>
      <c r="F21" s="247"/>
      <c r="G21" s="247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5"/>
      <c r="AP21" s="245"/>
      <c r="AQ21" s="245"/>
      <c r="AR21" s="245"/>
      <c r="AS21" s="245"/>
      <c r="AT21" s="248"/>
      <c r="AU21" s="248"/>
      <c r="AV21" s="248"/>
      <c r="AW21" s="248"/>
      <c r="AX21" s="248"/>
      <c r="AY21" s="245"/>
    </row>
  </sheetData>
  <mergeCells count="2">
    <mergeCell ref="B2:C2"/>
    <mergeCell ref="A15:AY1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AleksandrovaIY</cp:lastModifiedBy>
  <cp:lastPrinted>2019-09-05T11:14:46Z</cp:lastPrinted>
  <dcterms:created xsi:type="dcterms:W3CDTF">2011-05-17T05:04:33Z</dcterms:created>
  <dcterms:modified xsi:type="dcterms:W3CDTF">2019-09-17T05:06:48Z</dcterms:modified>
</cp:coreProperties>
</file>